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6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14.xml"/>
  <Override ContentType="application/vnd.openxmlformats-officedocument.drawingml.chart+xml" PartName="/xl/charts/chart13.xml"/>
  <Override ContentType="application/vnd.openxmlformats-officedocument.drawingml.chart+xml" PartName="/xl/charts/chart4.xml"/>
  <Override ContentType="application/vnd.openxmlformats-officedocument.drawingml.chart+xml" PartName="/xl/charts/chart2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8.xml"/>
  <Override ContentType="application/vnd.openxmlformats-officedocument.drawingml.chart+xml" PartName="/xl/charts/chart15.xml"/>
  <Override ContentType="application/vnd.openxmlformats-officedocument.drawingml.chart+xml" PartName="/xl/charts/chart17.xml"/>
  <Override ContentType="application/vnd.openxmlformats-officedocument.drawingml.chart+xml" PartName="/xl/charts/chart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2" sheetId="1" r:id="rId4"/>
    <sheet state="visible" name="Grafer 2022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3">
      <text>
        <t xml:space="preserve">Her har vi litt trøbbel med formelen. Er på saken og ettersender når vi finner ut.
	-Bodil Tveitan</t>
      </text>
    </comment>
    <comment authorId="0" ref="B72">
      <text>
        <t xml:space="preserve">Her hadde vi litt trøbbel med riktig formel. Er på saken og ettersender når vi finner ut.
	-Bodil Tveitan</t>
      </text>
    </comment>
  </commentList>
</comments>
</file>

<file path=xl/sharedStrings.xml><?xml version="1.0" encoding="utf-8"?>
<sst xmlns="http://schemas.openxmlformats.org/spreadsheetml/2006/main" count="373" uniqueCount="134">
  <si>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</si>
  <si>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</si>
  <si>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</si>
  <si>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</si>
  <si>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</si>
  <si>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</si>
  <si>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</si>
  <si>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</si>
  <si>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</si>
  <si>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</si>
  <si>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</si>
  <si>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</si>
  <si>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TOTALT</t>
  </si>
  <si>
    <t>MÅLINGSSKJEMA FOR BEDRIFT X</t>
  </si>
  <si>
    <t xml:space="preserve">LES DETTE FØRST: Fyll inn tall kun i HVITE felter. I de GRÅ feltene ligger det formler som ikke bør overskrives. I arket Grafer 2022 trenger dere ikke fylle inn noe som helst, her hentes innhold automatisk fra arket 2022. Start arbeidet med å slette eksempeldata som måtte ligge i skjemaet. </t>
  </si>
  <si>
    <t>NETTSIDE</t>
  </si>
  <si>
    <t>MÅLGRUPPE</t>
  </si>
  <si>
    <t>ØKTER (ikke brukere)</t>
  </si>
  <si>
    <t>Antall økter 2021</t>
  </si>
  <si>
    <t>Totalt</t>
  </si>
  <si>
    <t>Antall økter 2022</t>
  </si>
  <si>
    <t>Utvikling i tall</t>
  </si>
  <si>
    <t>Endring i tall</t>
  </si>
  <si>
    <t>Utvikling i %</t>
  </si>
  <si>
    <t xml:space="preserve">Endring i % </t>
  </si>
  <si>
    <t>Utvikling i tall mot forrige mnd</t>
  </si>
  <si>
    <t>Utvikling i % mot forrige mnd</t>
  </si>
  <si>
    <t>Sidevisninger</t>
  </si>
  <si>
    <t>Tall 2021</t>
  </si>
  <si>
    <t>Tall 2022</t>
  </si>
  <si>
    <t>Endring i %</t>
  </si>
  <si>
    <t>BRUKERANSKAFFELSE</t>
  </si>
  <si>
    <t>Beste kanaler (i % andel av total trafikk)</t>
  </si>
  <si>
    <t>Direkte</t>
  </si>
  <si>
    <t>Organisk søk</t>
  </si>
  <si>
    <t>Betalt søk (adwords)</t>
  </si>
  <si>
    <t>Sosialt</t>
  </si>
  <si>
    <t>Epost</t>
  </si>
  <si>
    <t>Henvisning</t>
  </si>
  <si>
    <t>Annet</t>
  </si>
  <si>
    <t>Henvisninger</t>
  </si>
  <si>
    <r>
      <rPr>
        <rFont val="Arial"/>
        <b/>
        <i/>
        <color theme="1"/>
      </rPr>
      <t>Antall</t>
    </r>
    <r>
      <rPr>
        <rFont val="Arial"/>
        <color theme="1"/>
      </rPr>
      <t xml:space="preserve"> økter fra visitsorlandet.com</t>
    </r>
  </si>
  <si>
    <t>Trafikk fra kampanjer (hvis i bruk) - antall økter</t>
  </si>
  <si>
    <t>Nyhetsbrev</t>
  </si>
  <si>
    <t>Betalt annonse feks</t>
  </si>
  <si>
    <t>ATFERD</t>
  </si>
  <si>
    <t>Best besøkte sider 2022</t>
  </si>
  <si>
    <t>nr 1</t>
  </si>
  <si>
    <t>nyheter/</t>
  </si>
  <si>
    <t>/</t>
  </si>
  <si>
    <t>nr 2</t>
  </si>
  <si>
    <t>/kalender/</t>
  </si>
  <si>
    <t>nr 3</t>
  </si>
  <si>
    <t>nr 4</t>
  </si>
  <si>
    <t>nr 5</t>
  </si>
  <si>
    <t>Antall aktiviteter/hendelser/mål (hvis satt opp)</t>
  </si>
  <si>
    <t>Solgte billetter på nett</t>
  </si>
  <si>
    <t>Sign up nyhetsbrev</t>
  </si>
  <si>
    <t>SOSIALE MEDIER</t>
  </si>
  <si>
    <t>Facebook</t>
  </si>
  <si>
    <t>Status antall følgere</t>
  </si>
  <si>
    <t>Endring</t>
  </si>
  <si>
    <t xml:space="preserve">Antall poster totalt </t>
  </si>
  <si>
    <t>Rekkevidde totalt</t>
  </si>
  <si>
    <t>Rekkevidde i % av følgere</t>
  </si>
  <si>
    <t>Gj.snitt pr år</t>
  </si>
  <si>
    <t>Engasjement totalt</t>
  </si>
  <si>
    <t>Engasjement i % av rekkevidde</t>
  </si>
  <si>
    <t>Status antall innsjekkinger</t>
  </si>
  <si>
    <t>Instagram</t>
  </si>
  <si>
    <t>Status følgere totalt</t>
  </si>
  <si>
    <t>Antall poster totalt pr mnd</t>
  </si>
  <si>
    <t>Rekkevidde (kontoer nådd)</t>
  </si>
  <si>
    <t>Ant poster med offisiell hashtag</t>
  </si>
  <si>
    <t>Reviews</t>
  </si>
  <si>
    <t>Facebook - antall</t>
  </si>
  <si>
    <t>Google - antall</t>
  </si>
  <si>
    <t>Google - score</t>
  </si>
  <si>
    <t>Tripadvisor - antall</t>
  </si>
  <si>
    <t>Tripadvisor - score</t>
  </si>
  <si>
    <t>Tripadvisor - plassering</t>
  </si>
  <si>
    <t>NYHETSBREV / E-POSTMARKEDSFØRING</t>
  </si>
  <si>
    <t>Audience: Nyhetsbrevliste 1</t>
  </si>
  <si>
    <t>Status antall abonnenter totalt</t>
  </si>
  <si>
    <t>Antall sendte nyhetsbrev pr mnd</t>
  </si>
  <si>
    <t>Gj.snitt åpningsrate pr mnd</t>
  </si>
  <si>
    <t>Gj.snitt klikkrate pr mnd</t>
  </si>
  <si>
    <t xml:space="preserve">BOOKINGER 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</si>
  <si>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</si>
  <si>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</si>
  <si>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</si>
  <si>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</si>
  <si>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</si>
  <si>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</si>
  <si>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</si>
  <si>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</si>
  <si>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</si>
  <si>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</si>
  <si>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</si>
  <si>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</si>
  <si>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 xml:space="preserve">Online </t>
  </si>
  <si>
    <t>Antall bookinger 2021</t>
  </si>
  <si>
    <t>Antall bookinger 2022</t>
  </si>
  <si>
    <t>Utvikling i antall</t>
  </si>
  <si>
    <t>Utvikling i prosent</t>
  </si>
  <si>
    <t>Omsetning bookinger 2021</t>
  </si>
  <si>
    <t>Omsetning bookinger 2022</t>
  </si>
  <si>
    <t>Utvikling i omsetning</t>
  </si>
  <si>
    <t>Manuelt</t>
  </si>
  <si>
    <t xml:space="preserve">NETTSIDER </t>
  </si>
  <si>
    <t>Antall sidevisninger 2021</t>
  </si>
  <si>
    <t>Antall sidevisninger 2022</t>
  </si>
  <si>
    <t>Antall målfullføringer</t>
  </si>
  <si>
    <t>SOSIALE MEDIER</t>
  </si>
  <si>
    <t>Status ant følgere Facebook</t>
  </si>
  <si>
    <t>Status ant følgere Instagram</t>
  </si>
  <si>
    <t>Antall poster Facebook</t>
  </si>
  <si>
    <t>Antall poster Instagram</t>
  </si>
  <si>
    <t>Rekkevidde Facebook</t>
  </si>
  <si>
    <t>Rekkevidde Instagram</t>
  </si>
  <si>
    <t>Rekkevidde % Facebook</t>
  </si>
  <si>
    <t>Rekkevidde % Instagram</t>
  </si>
  <si>
    <t>Engasjement Facebook</t>
  </si>
  <si>
    <t>Engasjement Instagram</t>
  </si>
  <si>
    <t>NYHETSBREV</t>
  </si>
  <si>
    <t>Antall abonnenter</t>
  </si>
  <si>
    <t>Antall sendte nyhetsbrev</t>
  </si>
  <si>
    <t>Åpningsrate pr mnd</t>
  </si>
  <si>
    <t>Klikkrate pr mnd</t>
  </si>
  <si>
    <t>BOOKINGER / BILLETTSALG</t>
  </si>
  <si>
    <t>ONLINE</t>
  </si>
  <si>
    <t>Utvikling antall</t>
  </si>
  <si>
    <t>Utvikling omsetning</t>
  </si>
  <si>
    <t>MANUELT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</si>
</sst>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</font>
    <font>
      <color theme="1"/>
      <name val="Arial"/>
    </font>
    <font>
      <b/>
      <color theme="1"/>
      <name val="Arial"/>
    </font>
    <font>
      <b/>
      <sz val="14.0"/>
      <color theme="1"/>
      <name val="Arial"/>
    </font>
    <font>
      <i/>
      <sz val="12.0"/>
      <color theme="5"/>
      <name val="Arial"/>
    </font>
    <font>
      <color rgb="FFFFFFFF"/>
      <name val="Arial"/>
    </font>
    <font>
      <b/>
      <color rgb="FFEA4335"/>
      <name val="Arial"/>
    </font>
    <font>
      <b/>
      <color rgb="FF6AA84F"/>
      <name val="Arial"/>
    </font>
    <font>
      <b/>
      <color rgb="FF34A853"/>
      <name val="Arial"/>
    </font>
    <font>
      <b/>
      <color rgb="FFFF0000"/>
      <name val="Arial"/>
    </font>
    <font>
      <b/>
      <color theme="5"/>
      <name val="Arial"/>
    </font>
    <font>
      <color rgb="FF6AA84F"/>
      <name val="Arial"/>
    </font>
    <font>
      <color rgb="FFFF0000"/>
      <name val="Arial"/>
    </font>
    <font>
      <color theme="5"/>
      <name val="Arial"/>
    </font>
    <font>
      <color rgb="FF000000"/>
      <name val="Roboto"/>
    </font>
    <font>
      <color rgb="FF34A853"/>
      <name val="Arial"/>
    </font>
    <font>
      <b/>
      <color rgb="FF000000"/>
      <name val="Arial"/>
    </font>
    <font>
      <b/>
      <sz val="24.0"/>
      <color theme="1"/>
      <name val="Arial"/>
    </font>
    <font>
      <sz val="24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00FF"/>
        <bgColor rgb="FFFF00FF"/>
      </patternFill>
    </fill>
    <fill>
      <patternFill patternType="solid">
        <fgColor rgb="FFA64D79"/>
        <bgColor rgb="FFA64D79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6CBCB8"/>
        <bgColor rgb="FF6CBCB8"/>
      </patternFill>
    </fill>
  </fills>
  <borders count="1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1" numFmtId="0" xfId="0" applyAlignment="1" applyFont="1">
      <alignment horizontal="right" vertical="bottom"/>
    </xf>
    <xf borderId="0" fillId="0" fontId="4" numFmtId="0" xfId="0" applyAlignment="1" applyFont="1">
      <alignment readingOrder="0" shrinkToFit="0" vertical="bottom" wrapText="1"/>
    </xf>
    <xf borderId="0" fillId="2" fontId="5" numFmtId="0" xfId="0" applyAlignment="1" applyFill="1" applyFont="1">
      <alignment vertical="bottom"/>
    </xf>
    <xf borderId="0" fillId="2" fontId="1" numFmtId="0" xfId="0" applyAlignment="1" applyFont="1">
      <alignment vertical="bottom"/>
    </xf>
    <xf borderId="0" fillId="3" fontId="5" numFmtId="0" xfId="0" applyAlignment="1" applyFill="1" applyFont="1">
      <alignment vertical="bottom"/>
    </xf>
    <xf borderId="0" fillId="3" fontId="1" numFmtId="0" xfId="0" applyAlignment="1" applyFont="1">
      <alignment vertical="bottom"/>
    </xf>
    <xf borderId="0" fillId="4" fontId="6" numFmtId="0" xfId="0" applyAlignment="1" applyFill="1" applyFont="1">
      <alignment readingOrder="0" vertical="bottom"/>
    </xf>
    <xf borderId="0" fillId="4" fontId="1" numFmtId="0" xfId="0" applyAlignment="1" applyFont="1">
      <alignment vertical="bottom"/>
    </xf>
    <xf borderId="0" fillId="5" fontId="1" numFmtId="0" xfId="0" applyAlignment="1" applyFill="1" applyFont="1">
      <alignment readingOrder="0" vertical="bottom"/>
    </xf>
    <xf borderId="1" fillId="0" fontId="1" numFmtId="0" xfId="0" applyAlignment="1" applyBorder="1" applyFont="1">
      <alignment readingOrder="0" vertical="bottom"/>
    </xf>
    <xf borderId="2" fillId="0" fontId="1" numFmtId="0" xfId="0" applyAlignment="1" applyBorder="1" applyFont="1">
      <alignment readingOrder="0" vertical="bottom"/>
    </xf>
    <xf borderId="3" fillId="0" fontId="1" numFmtId="0" xfId="0" applyAlignment="1" applyBorder="1" applyFont="1">
      <alignment readingOrder="0" vertical="bottom"/>
    </xf>
    <xf borderId="0" fillId="6" fontId="1" numFmtId="0" xfId="0" applyAlignment="1" applyFill="1" applyFont="1">
      <alignment vertical="bottom"/>
    </xf>
    <xf borderId="0" fillId="0" fontId="1" numFmtId="0" xfId="0" applyAlignment="1" applyFont="1">
      <alignment readingOrder="0" vertical="bottom"/>
    </xf>
    <xf borderId="4" fillId="0" fontId="1" numFmtId="0" xfId="0" applyAlignment="1" applyBorder="1" applyFont="1">
      <alignment readingOrder="0" vertical="bottom"/>
    </xf>
    <xf borderId="5" fillId="0" fontId="1" numFmtId="0" xfId="0" applyAlignment="1" applyBorder="1" applyFont="1">
      <alignment readingOrder="0" vertical="bottom"/>
    </xf>
    <xf borderId="6" fillId="0" fontId="1" numFmtId="0" xfId="0" applyAlignment="1" applyBorder="1" applyFont="1">
      <alignment readingOrder="0" vertical="bottom"/>
    </xf>
    <xf borderId="0" fillId="5" fontId="1" numFmtId="0" xfId="0" applyAlignment="1" applyFont="1">
      <alignment vertical="bottom"/>
    </xf>
    <xf borderId="0" fillId="5" fontId="1" numFmtId="0" xfId="0" applyAlignment="1" applyFont="1">
      <alignment horizontal="right" vertical="bottom"/>
    </xf>
    <xf borderId="0" fillId="6" fontId="1" numFmtId="0" xfId="0" applyAlignment="1" applyFont="1">
      <alignment horizontal="right" vertical="bottom"/>
    </xf>
    <xf borderId="0" fillId="5" fontId="2" numFmtId="0" xfId="0" applyAlignment="1" applyFont="1">
      <alignment vertical="bottom"/>
    </xf>
    <xf borderId="0" fillId="5" fontId="7" numFmtId="10" xfId="0" applyAlignment="1" applyFont="1" applyNumberFormat="1">
      <alignment horizontal="right" vertical="bottom"/>
    </xf>
    <xf borderId="0" fillId="5" fontId="8" numFmtId="10" xfId="0" applyAlignment="1" applyFont="1" applyNumberFormat="1">
      <alignment horizontal="right" vertical="bottom"/>
    </xf>
    <xf borderId="0" fillId="5" fontId="2" numFmtId="10" xfId="0" applyAlignment="1" applyFont="1" applyNumberFormat="1">
      <alignment horizontal="right" vertical="bottom"/>
    </xf>
    <xf borderId="0" fillId="6" fontId="2" numFmtId="10" xfId="0" applyAlignment="1" applyFont="1" applyNumberFormat="1">
      <alignment horizontal="right" vertical="bottom"/>
    </xf>
    <xf borderId="0" fillId="5" fontId="1" numFmtId="0" xfId="0" applyAlignment="1" applyFont="1">
      <alignment shrinkToFit="0" vertical="bottom" wrapText="0"/>
    </xf>
    <xf borderId="0" fillId="5" fontId="2" numFmtId="0" xfId="0" applyAlignment="1" applyFont="1">
      <alignment shrinkToFit="0" vertical="bottom" wrapText="0"/>
    </xf>
    <xf borderId="0" fillId="5" fontId="9" numFmtId="10" xfId="0" applyAlignment="1" applyFont="1" applyNumberFormat="1">
      <alignment horizontal="right" vertical="bottom"/>
    </xf>
    <xf borderId="0" fillId="5" fontId="10" numFmtId="10" xfId="0" applyAlignment="1" applyFont="1" applyNumberFormat="1">
      <alignment horizontal="right" vertical="bottom"/>
    </xf>
    <xf borderId="0" fillId="4" fontId="2" numFmtId="0" xfId="0" applyAlignment="1" applyFont="1">
      <alignment vertical="bottom"/>
    </xf>
    <xf borderId="0" fillId="5" fontId="11" numFmtId="10" xfId="0" applyAlignment="1" applyFont="1" applyNumberFormat="1">
      <alignment horizontal="right" vertical="bottom"/>
    </xf>
    <xf borderId="0" fillId="6" fontId="11" numFmtId="10" xfId="0" applyAlignment="1" applyFont="1" applyNumberFormat="1">
      <alignment horizontal="right" vertical="bottom"/>
    </xf>
    <xf borderId="0" fillId="5" fontId="12" numFmtId="10" xfId="0" applyAlignment="1" applyFont="1" applyNumberFormat="1">
      <alignment horizontal="right" vertical="bottom"/>
    </xf>
    <xf borderId="0" fillId="5" fontId="13" numFmtId="10" xfId="0" applyAlignment="1" applyFont="1" applyNumberFormat="1">
      <alignment horizontal="right" vertical="bottom"/>
    </xf>
    <xf borderId="7" fillId="3" fontId="5" numFmtId="0" xfId="0" applyAlignment="1" applyBorder="1" applyFont="1">
      <alignment shrinkToFit="0" vertical="bottom" wrapText="0"/>
    </xf>
    <xf borderId="7" fillId="4" fontId="2" numFmtId="0" xfId="0" applyAlignment="1" applyBorder="1" applyFont="1">
      <alignment shrinkToFit="0" vertical="bottom" wrapText="0"/>
    </xf>
    <xf borderId="1" fillId="0" fontId="1" numFmtId="9" xfId="0" applyAlignment="1" applyBorder="1" applyFont="1" applyNumberFormat="1">
      <alignment readingOrder="0" vertical="bottom"/>
    </xf>
    <xf borderId="2" fillId="0" fontId="1" numFmtId="0" xfId="0" applyAlignment="1" applyBorder="1" applyFont="1">
      <alignment horizontal="right" readingOrder="0" vertical="bottom"/>
    </xf>
    <xf borderId="2" fillId="0" fontId="1" numFmtId="9" xfId="0" applyAlignment="1" applyBorder="1" applyFont="1" applyNumberFormat="1">
      <alignment horizontal="right" readingOrder="0" vertical="bottom"/>
    </xf>
    <xf borderId="3" fillId="0" fontId="1" numFmtId="0" xfId="0" applyAlignment="1" applyBorder="1" applyFont="1">
      <alignment horizontal="right" readingOrder="0" vertical="bottom"/>
    </xf>
    <xf borderId="0" fillId="5" fontId="1" numFmtId="9" xfId="0" applyAlignment="1" applyFont="1" applyNumberFormat="1">
      <alignment readingOrder="0" vertical="bottom"/>
    </xf>
    <xf borderId="8" fillId="0" fontId="1" numFmtId="9" xfId="0" applyAlignment="1" applyBorder="1" applyFont="1" applyNumberFormat="1">
      <alignment readingOrder="0" vertical="bottom"/>
    </xf>
    <xf borderId="0" fillId="0" fontId="1" numFmtId="0" xfId="0" applyAlignment="1" applyFont="1">
      <alignment horizontal="right" readingOrder="0" vertical="bottom"/>
    </xf>
    <xf borderId="9" fillId="0" fontId="1" numFmtId="0" xfId="0" applyAlignment="1" applyBorder="1" applyFont="1">
      <alignment horizontal="right" readingOrder="0" vertical="bottom"/>
    </xf>
    <xf borderId="0" fillId="5" fontId="1" numFmtId="0" xfId="0" applyAlignment="1" applyFont="1">
      <alignment horizontal="right" readingOrder="0" vertical="bottom"/>
    </xf>
    <xf borderId="0" fillId="0" fontId="1" numFmtId="9" xfId="0" applyAlignment="1" applyFont="1" applyNumberFormat="1">
      <alignment horizontal="right" readingOrder="0" vertical="bottom"/>
    </xf>
    <xf borderId="9" fillId="0" fontId="1" numFmtId="0" xfId="0" applyAlignment="1" applyBorder="1" applyFont="1">
      <alignment horizontal="right" vertical="bottom"/>
    </xf>
    <xf borderId="8" fillId="0" fontId="1" numFmtId="0" xfId="0" applyAlignment="1" applyBorder="1" applyFont="1">
      <alignment horizontal="right" readingOrder="0" vertical="bottom"/>
    </xf>
    <xf borderId="4" fillId="0" fontId="1" numFmtId="0" xfId="0" applyAlignment="1" applyBorder="1" applyFont="1">
      <alignment horizontal="right" readingOrder="0" vertical="bottom"/>
    </xf>
    <xf borderId="5" fillId="0" fontId="1" numFmtId="0" xfId="0" applyAlignment="1" applyBorder="1" applyFont="1">
      <alignment vertical="bottom"/>
    </xf>
    <xf borderId="5" fillId="0" fontId="1" numFmtId="0" xfId="0" applyAlignment="1" applyBorder="1" applyFont="1">
      <alignment horizontal="right" readingOrder="0" vertical="bottom"/>
    </xf>
    <xf borderId="5" fillId="0" fontId="1" numFmtId="9" xfId="0" applyAlignment="1" applyBorder="1" applyFont="1" applyNumberFormat="1">
      <alignment readingOrder="0" vertical="bottom"/>
    </xf>
    <xf borderId="6" fillId="0" fontId="1" numFmtId="9" xfId="0" applyAlignment="1" applyBorder="1" applyFont="1" applyNumberFormat="1">
      <alignment horizontal="right" readingOrder="0" vertical="bottom"/>
    </xf>
    <xf borderId="0" fillId="5" fontId="1" numFmtId="0" xfId="0" applyFont="1"/>
    <xf borderId="10" fillId="0" fontId="1" numFmtId="0" xfId="0" applyAlignment="1" applyBorder="1" applyFont="1">
      <alignment vertical="bottom"/>
    </xf>
    <xf borderId="11" fillId="0" fontId="1" numFmtId="0" xfId="0" applyAlignment="1" applyBorder="1" applyFont="1">
      <alignment vertical="bottom"/>
    </xf>
    <xf borderId="12" fillId="0" fontId="1" numFmtId="0" xfId="0" applyAlignment="1" applyBorder="1" applyFont="1">
      <alignment vertical="bottom"/>
    </xf>
    <xf borderId="0" fillId="4" fontId="2" numFmtId="0" xfId="0" applyAlignment="1" applyFont="1">
      <alignment shrinkToFit="0" vertical="bottom" wrapText="0"/>
    </xf>
    <xf borderId="2" fillId="0" fontId="1" numFmtId="0" xfId="0" applyAlignment="1" applyBorder="1" applyFont="1">
      <alignment vertical="bottom"/>
    </xf>
    <xf borderId="0" fillId="6" fontId="1" numFmtId="0" xfId="0" applyAlignment="1" applyFont="1">
      <alignment readingOrder="0" vertical="bottom"/>
    </xf>
    <xf borderId="4" fillId="0" fontId="1" numFmtId="0" xfId="0" applyAlignment="1" applyBorder="1" applyFont="1">
      <alignment vertical="bottom"/>
    </xf>
    <xf borderId="6" fillId="0" fontId="1" numFmtId="0" xfId="0" applyAlignment="1" applyBorder="1" applyFont="1">
      <alignment vertical="bottom"/>
    </xf>
    <xf borderId="7" fillId="4" fontId="2" numFmtId="0" xfId="0" applyAlignment="1" applyBorder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bottom" wrapText="1"/>
    </xf>
    <xf borderId="2" fillId="0" fontId="1" numFmtId="0" xfId="0" applyAlignment="1" applyBorder="1" applyFont="1">
      <alignment readingOrder="0" shrinkToFit="0" vertical="bottom" wrapText="1"/>
    </xf>
    <xf borderId="8" fillId="0" fontId="1" numFmtId="0" xfId="0" applyAlignment="1" applyBorder="1" applyFont="1">
      <alignment readingOrder="0" shrinkToFit="0" vertical="bottom" wrapText="1"/>
    </xf>
    <xf borderId="0" fillId="0" fontId="1" numFmtId="0" xfId="0" applyAlignment="1" applyFont="1">
      <alignment readingOrder="0" shrinkToFit="0" vertical="bottom" wrapText="1"/>
    </xf>
    <xf borderId="0" fillId="0" fontId="14" numFmtId="0" xfId="0" applyAlignment="1" applyFont="1">
      <alignment horizontal="left" readingOrder="0" shrinkToFit="0" wrapText="1"/>
    </xf>
    <xf borderId="9" fillId="0" fontId="14" numFmtId="0" xfId="0" applyAlignment="1" applyBorder="1" applyFont="1">
      <alignment horizontal="left" readingOrder="0" shrinkToFit="0" wrapText="1"/>
    </xf>
    <xf borderId="4" fillId="0" fontId="1" numFmtId="0" xfId="0" applyAlignment="1" applyBorder="1" applyFont="1">
      <alignment readingOrder="0" shrinkToFit="0" vertical="bottom" wrapText="1"/>
    </xf>
    <xf borderId="5" fillId="0" fontId="1" numFmtId="0" xfId="0" applyAlignment="1" applyBorder="1" applyFont="1">
      <alignment readingOrder="0" shrinkToFit="0" vertical="bottom" wrapText="1"/>
    </xf>
    <xf borderId="5" fillId="0" fontId="14" numFmtId="0" xfId="0" applyAlignment="1" applyBorder="1" applyFont="1">
      <alignment horizontal="left" readingOrder="0" shrinkToFit="0" wrapText="1"/>
    </xf>
    <xf borderId="5" fillId="0" fontId="14" numFmtId="0" xfId="0" applyAlignment="1" applyBorder="1" applyFont="1">
      <alignment horizontal="left" readingOrder="0"/>
    </xf>
    <xf borderId="6" fillId="0" fontId="14" numFmtId="0" xfId="0" applyAlignment="1" applyBorder="1" applyFont="1">
      <alignment horizontal="left" readingOrder="0" shrinkToFit="0" wrapText="1"/>
    </xf>
    <xf borderId="13" fillId="4" fontId="1" numFmtId="0" xfId="0" applyAlignment="1" applyBorder="1" applyFont="1">
      <alignment vertical="bottom"/>
    </xf>
    <xf borderId="3" fillId="0" fontId="1" numFmtId="0" xfId="0" applyAlignment="1" applyBorder="1" applyFont="1">
      <alignment vertical="bottom"/>
    </xf>
    <xf borderId="7" fillId="2" fontId="5" numFmtId="0" xfId="0" applyAlignment="1" applyBorder="1" applyFont="1">
      <alignment shrinkToFit="0" vertical="bottom" wrapText="0"/>
    </xf>
    <xf borderId="0" fillId="5" fontId="2" numFmtId="0" xfId="0" applyAlignment="1" applyFont="1">
      <alignment readingOrder="0" vertical="bottom"/>
    </xf>
    <xf borderId="0" fillId="6" fontId="1" numFmtId="0" xfId="0" applyFont="1"/>
    <xf borderId="8" fillId="0" fontId="1" numFmtId="0" xfId="0" applyAlignment="1" applyBorder="1" applyFont="1">
      <alignment readingOrder="0" vertical="bottom"/>
    </xf>
    <xf borderId="9" fillId="0" fontId="1" numFmtId="0" xfId="0" applyAlignment="1" applyBorder="1" applyFont="1">
      <alignment vertical="bottom"/>
    </xf>
    <xf borderId="0" fillId="5" fontId="2" numFmtId="0" xfId="0" applyAlignment="1" applyFont="1">
      <alignment readingOrder="0"/>
    </xf>
    <xf borderId="0" fillId="5" fontId="1" numFmtId="10" xfId="0" applyAlignment="1" applyFont="1" applyNumberFormat="1">
      <alignment readingOrder="0" vertical="bottom"/>
    </xf>
    <xf borderId="10" fillId="0" fontId="1" numFmtId="0" xfId="0" applyAlignment="1" applyBorder="1" applyFont="1">
      <alignment readingOrder="0" vertical="bottom"/>
    </xf>
    <xf borderId="11" fillId="0" fontId="1" numFmtId="0" xfId="0" applyAlignment="1" applyBorder="1" applyFont="1">
      <alignment readingOrder="0" vertical="bottom"/>
    </xf>
    <xf borderId="0" fillId="7" fontId="2" numFmtId="0" xfId="0" applyAlignment="1" applyFill="1" applyFont="1">
      <alignment readingOrder="0"/>
    </xf>
    <xf borderId="0" fillId="7" fontId="1" numFmtId="0" xfId="0" applyAlignment="1" applyFont="1">
      <alignment readingOrder="0" vertical="bottom"/>
    </xf>
    <xf borderId="0" fillId="7" fontId="1" numFmtId="10" xfId="0" applyAlignment="1" applyFont="1" applyNumberFormat="1">
      <alignment readingOrder="0" vertical="bottom"/>
    </xf>
    <xf borderId="0" fillId="7" fontId="1" numFmtId="0" xfId="0" applyAlignment="1" applyFont="1">
      <alignment vertical="bottom"/>
    </xf>
    <xf borderId="0" fillId="5" fontId="1" numFmtId="10" xfId="0" applyFont="1" applyNumberFormat="1"/>
    <xf borderId="0" fillId="7" fontId="1" numFmtId="0" xfId="0" applyFont="1"/>
    <xf borderId="0" fillId="0" fontId="2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7" fillId="2" fontId="1" numFmtId="0" xfId="0" applyAlignment="1" applyBorder="1" applyFont="1">
      <alignment vertical="bottom"/>
    </xf>
    <xf borderId="0" fillId="3" fontId="1" numFmtId="0" xfId="0" applyAlignment="1" applyFont="1">
      <alignment readingOrder="0" vertical="bottom"/>
    </xf>
    <xf borderId="6" fillId="0" fontId="1" numFmtId="0" xfId="0" applyAlignment="1" applyBorder="1" applyFont="1">
      <alignment horizontal="right" readingOrder="0" vertical="bottom"/>
    </xf>
    <xf borderId="0" fillId="0" fontId="2" numFmtId="0" xfId="0" applyAlignment="1" applyFont="1">
      <alignment readingOrder="0" vertical="bottom"/>
    </xf>
    <xf borderId="0" fillId="5" fontId="15" numFmtId="10" xfId="0" applyAlignment="1" applyFont="1" applyNumberFormat="1">
      <alignment horizontal="right" vertical="bottom"/>
    </xf>
    <xf borderId="0" fillId="6" fontId="15" numFmtId="10" xfId="0" applyAlignment="1" applyFont="1" applyNumberFormat="1">
      <alignment horizontal="right" vertical="bottom"/>
    </xf>
    <xf borderId="0" fillId="5" fontId="16" numFmtId="0" xfId="0" applyAlignment="1" applyFont="1">
      <alignment readingOrder="0" vertical="bottom"/>
    </xf>
    <xf borderId="0" fillId="5" fontId="1" numFmtId="10" xfId="0" applyAlignment="1" applyFont="1" applyNumberFormat="1">
      <alignment horizontal="right" vertical="bottom"/>
    </xf>
    <xf borderId="0" fillId="6" fontId="1" numFmtId="10" xfId="0" applyAlignment="1" applyFont="1" applyNumberFormat="1">
      <alignment horizontal="right" vertical="bottom"/>
    </xf>
    <xf borderId="0" fillId="8" fontId="17" numFmtId="0" xfId="0" applyAlignment="1" applyFill="1" applyFont="1">
      <alignment horizontal="center" readingOrder="0"/>
    </xf>
    <xf borderId="0" fillId="6" fontId="2" numFmtId="0" xfId="0" applyAlignment="1" applyFont="1">
      <alignment vertical="bottom"/>
    </xf>
    <xf borderId="0" fillId="6" fontId="2" numFmtId="0" xfId="0" applyAlignment="1" applyFont="1">
      <alignment readingOrder="0"/>
    </xf>
    <xf borderId="0" fillId="6" fontId="2" numFmtId="0" xfId="0" applyFont="1"/>
    <xf borderId="7" fillId="6" fontId="2" numFmtId="0" xfId="0" applyAlignment="1" applyBorder="1" applyFont="1">
      <alignment readingOrder="0" shrinkToFit="0" vertical="bottom" wrapText="1"/>
    </xf>
    <xf borderId="0" fillId="8" fontId="18" numFmtId="0" xfId="0" applyAlignment="1" applyFont="1">
      <alignment horizontal="center" readingOrder="0"/>
    </xf>
    <xf borderId="0" fillId="6" fontId="2" numFmtId="0" xfId="0" applyAlignment="1" applyFont="1">
      <alignment readingOrder="0" vertical="bottom"/>
    </xf>
    <xf borderId="0" fillId="6" fontId="1" numFmtId="0" xfId="0" applyAlignment="1" applyFont="1">
      <alignment readingOrder="0"/>
    </xf>
    <xf borderId="0" fillId="5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5" fontId="1" numFmtId="0" xfId="0" applyAlignment="1" applyFont="1">
      <alignment horizontal="right"/>
    </xf>
    <xf borderId="0" fillId="5" fontId="1" numFmtId="1" xfId="0" applyAlignment="1" applyFont="1" applyNumberFormat="1">
      <alignment horizontal="right"/>
    </xf>
  </cellXfs>
  <cellStyles count="1">
    <cellStyle xfId="0" name="Normal" builtinId="0"/>
  </cellStyles>
  <dxfs count="5">
    <dxf>
      <font>
        <color theme="7"/>
      </font>
      <fill>
        <patternFill patternType="none"/>
      </fill>
      <border/>
    </dxf>
    <dxf>
      <font>
        <color rgb="FFEA4335"/>
      </font>
      <fill>
        <patternFill patternType="none"/>
      </fill>
      <border/>
    </dxf>
    <dxf>
      <font>
        <color theme="5"/>
      </font>
      <fill>
        <patternFill patternType="none"/>
      </fill>
      <border/>
    </dxf>
    <dxf>
      <font>
        <color rgb="FF34A853"/>
      </font>
      <fill>
        <patternFill patternType="none"/>
      </fill>
      <border/>
    </dxf>
    <dxf>
      <font>
        <color theme="5"/>
      </font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Utvikling økter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'Grafer 2022'!$A$4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'Grafer 2022'!$B$3:$M$3</c:f>
            </c:strRef>
          </c:cat>
          <c:val>
            <c:numRef>
              <c:f>'Grafer 2022'!$B$4:$M$4</c:f>
              <c:numCache/>
            </c:numRef>
          </c:val>
          <c:smooth val="0"/>
        </c:ser>
        <c:ser>
          <c:idx val="1"/>
          <c:order val="1"/>
          <c:tx>
            <c:strRef>
              <c:f>'Grafer 2022'!$A$5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'Grafer 2022'!$B$3:$M$3</c:f>
            </c:strRef>
          </c:cat>
          <c:val>
            <c:numRef>
              <c:f>'Grafer 2022'!$B$5:$M$5</c:f>
              <c:numCache/>
            </c:numRef>
          </c:val>
          <c:smooth val="0"/>
        </c:ser>
        <c:axId val="220295204"/>
        <c:axId val="1985780014"/>
      </c:lineChart>
      <c:catAx>
        <c:axId val="2202952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85780014"/>
      </c:catAx>
      <c:valAx>
        <c:axId val="19857800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2029520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Hvor mange når vi totalt på Facebook 2022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'Grafer 2022'!$A$147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2022'!$B$146:$M$146</c:f>
            </c:strRef>
          </c:cat>
          <c:val>
            <c:numRef>
              <c:f>'Grafer 2022'!$B$147:$M$147</c:f>
              <c:numCache/>
            </c:numRef>
          </c:val>
          <c:smooth val="0"/>
        </c:ser>
        <c:axId val="1501735392"/>
        <c:axId val="1927184230"/>
      </c:lineChart>
      <c:catAx>
        <c:axId val="150173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27184230"/>
      </c:catAx>
      <c:valAx>
        <c:axId val="19271842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Rekkevidde Facebook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0173539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Hvor mye engasjerer innholdet på Facebook 2022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'Grafer 2022'!$A$197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2022'!$B$196:$M$196</c:f>
            </c:strRef>
          </c:cat>
          <c:val>
            <c:numRef>
              <c:f>'Grafer 2022'!$B$197:$M$197</c:f>
              <c:numCache/>
            </c:numRef>
          </c:val>
        </c:ser>
        <c:overlap val="100"/>
        <c:axId val="1492844810"/>
        <c:axId val="1108015734"/>
      </c:barChart>
      <c:lineChart>
        <c:varyColors val="0"/>
        <c:ser>
          <c:idx val="1"/>
          <c:order val="1"/>
          <c:tx>
            <c:strRef>
              <c:f>'Grafer 2022'!$A$198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2022'!$B$196:$M$196</c:f>
            </c:strRef>
          </c:cat>
          <c:val>
            <c:numRef>
              <c:f>'Grafer 2022'!$B$198:$M$198</c:f>
              <c:numCache/>
            </c:numRef>
          </c:val>
          <c:smooth val="0"/>
        </c:ser>
        <c:axId val="1492844810"/>
        <c:axId val="1108015734"/>
      </c:lineChart>
      <c:catAx>
        <c:axId val="14928448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08015734"/>
      </c:catAx>
      <c:valAx>
        <c:axId val="11080157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9284481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Hvor mye engasjerer innholdet på Instagram 2022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'Grafer 2022'!$A$201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2022'!$B$200:$M$200</c:f>
            </c:strRef>
          </c:cat>
          <c:val>
            <c:numRef>
              <c:f>'Grafer 2022'!$B$201:$M$201</c:f>
              <c:numCache/>
            </c:numRef>
          </c:val>
        </c:ser>
        <c:overlap val="100"/>
        <c:axId val="689961770"/>
        <c:axId val="470229582"/>
      </c:barChart>
      <c:lineChart>
        <c:varyColors val="0"/>
        <c:ser>
          <c:idx val="1"/>
          <c:order val="1"/>
          <c:tx>
            <c:strRef>
              <c:f>'Grafer 2022'!$A$202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2022'!$B$200:$M$200</c:f>
            </c:strRef>
          </c:cat>
          <c:val>
            <c:numRef>
              <c:f>'Grafer 2022'!$B$202:$M$202</c:f>
              <c:numCache/>
            </c:numRef>
          </c:val>
          <c:smooth val="0"/>
        </c:ser>
        <c:axId val="689961770"/>
        <c:axId val="470229582"/>
      </c:lineChart>
      <c:catAx>
        <c:axId val="6899617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70229582"/>
      </c:catAx>
      <c:valAx>
        <c:axId val="4702295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8996177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Hvor stor % av følgerne når vi?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'Grafer 2022'!$A$171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2022'!$B$170:$M$170</c:f>
            </c:strRef>
          </c:cat>
          <c:val>
            <c:numRef>
              <c:f>'Grafer 2022'!$B$171:$M$171</c:f>
              <c:numCache/>
            </c:numRef>
          </c:val>
        </c:ser>
        <c:ser>
          <c:idx val="1"/>
          <c:order val="1"/>
          <c:tx>
            <c:strRef>
              <c:f>'Grafer 2022'!$A$172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2022'!$B$170:$M$170</c:f>
            </c:strRef>
          </c:cat>
          <c:val>
            <c:numRef>
              <c:f>'Grafer 2022'!$B$172:$M$172</c:f>
              <c:numCache/>
            </c:numRef>
          </c:val>
        </c:ser>
        <c:axId val="348392116"/>
        <c:axId val="706640383"/>
      </c:barChart>
      <c:catAx>
        <c:axId val="3483921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06640383"/>
      </c:catAx>
      <c:valAx>
        <c:axId val="7066403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% av følgere som nås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4839211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Utvikling antall nyhetsbrev-abonnenter 2022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'Grafer 2022'!$A$227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2022'!$B$226:$M$226</c:f>
            </c:strRef>
          </c:cat>
          <c:val>
            <c:numRef>
              <c:f>'Grafer 2022'!$B$227:$M$227</c:f>
              <c:numCache/>
            </c:numRef>
          </c:val>
        </c:ser>
        <c:ser>
          <c:idx val="1"/>
          <c:order val="1"/>
          <c:tx>
            <c:strRef>
              <c:f>'Grafer 2022'!$A$228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2022'!$B$226:$M$226</c:f>
            </c:strRef>
          </c:cat>
          <c:val>
            <c:numRef>
              <c:f>'Grafer 2022'!$B$228:$M$228</c:f>
              <c:numCache/>
            </c:numRef>
          </c:val>
        </c:ser>
        <c:ser>
          <c:idx val="2"/>
          <c:order val="2"/>
          <c:tx>
            <c:strRef>
              <c:f>'Grafer 2022'!$A$229</c:f>
            </c:strRef>
          </c:tx>
          <c:cat>
            <c:strRef>
              <c:f>'Grafer 2022'!$B$226:$M$226</c:f>
            </c:strRef>
          </c:cat>
          <c:val>
            <c:numRef>
              <c:f>'Grafer 2022'!$B$229:$M$229</c:f>
              <c:numCache/>
            </c:numRef>
          </c:val>
        </c:ser>
        <c:ser>
          <c:idx val="3"/>
          <c:order val="3"/>
          <c:tx>
            <c:strRef>
              <c:f>'Grafer 2022'!$A$230</c:f>
            </c:strRef>
          </c:tx>
          <c:cat>
            <c:strRef>
              <c:f>'Grafer 2022'!$B$226:$M$226</c:f>
            </c:strRef>
          </c:cat>
          <c:val>
            <c:numRef>
              <c:f>'Grafer 2022'!$B$230:$M$230</c:f>
              <c:numCache/>
            </c:numRef>
          </c:val>
        </c:ser>
        <c:axId val="1990944986"/>
        <c:axId val="1746428284"/>
      </c:barChart>
      <c:catAx>
        <c:axId val="19909449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46428284"/>
      </c:catAx>
      <c:valAx>
        <c:axId val="17464282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9094498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Hvor stor andel åpner nyhetsbrevet / klikker på saker 2022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'Grafer 2022'!$A$231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'Grafer 2022'!$B$230:$M$230</c:f>
            </c:strRef>
          </c:cat>
          <c:val>
            <c:numRef>
              <c:f>'Grafer 2022'!$B$231:$M$231</c:f>
              <c:numCache/>
            </c:numRef>
          </c:val>
        </c:ser>
        <c:axId val="994010319"/>
        <c:axId val="438161799"/>
      </c:barChart>
      <c:lineChart>
        <c:varyColors val="0"/>
        <c:ser>
          <c:idx val="1"/>
          <c:order val="1"/>
          <c:tx>
            <c:strRef>
              <c:f>'Grafer 2022'!$A$232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'Grafer 2022'!$B$230:$M$230</c:f>
            </c:strRef>
          </c:cat>
          <c:val>
            <c:numRef>
              <c:f>'Grafer 2022'!$B$232:$M$232</c:f>
              <c:numCache/>
            </c:numRef>
          </c:val>
          <c:smooth val="0"/>
        </c:ser>
        <c:axId val="994010319"/>
        <c:axId val="438161799"/>
      </c:lineChart>
      <c:catAx>
        <c:axId val="9940103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38161799"/>
      </c:catAx>
      <c:valAx>
        <c:axId val="4381617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9401031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Utvikling online booking 2021-2022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'Grafer 2022'!$A$257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2022'!$B$256:$M$256</c:f>
            </c:strRef>
          </c:cat>
          <c:val>
            <c:numRef>
              <c:f>'Grafer 2022'!$B$257:$M$257</c:f>
              <c:numCache/>
            </c:numRef>
          </c:val>
        </c:ser>
        <c:ser>
          <c:idx val="1"/>
          <c:order val="1"/>
          <c:tx>
            <c:strRef>
              <c:f>'Grafer 2022'!$A$258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2022'!$B$256:$M$256</c:f>
            </c:strRef>
          </c:cat>
          <c:val>
            <c:numRef>
              <c:f>'Grafer 2022'!$B$258:$M$258</c:f>
              <c:numCache/>
            </c:numRef>
          </c:val>
        </c:ser>
        <c:axId val="1545587549"/>
        <c:axId val="1193220572"/>
      </c:barChart>
      <c:catAx>
        <c:axId val="15455875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93220572"/>
      </c:catAx>
      <c:valAx>
        <c:axId val="11932205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4558754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Utvikling manuell booking 2021-2022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'Grafer 2022'!$A$281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2022'!$B$280:$M$280</c:f>
            </c:strRef>
          </c:cat>
          <c:val>
            <c:numRef>
              <c:f>'Grafer 2022'!$B$281:$M$281</c:f>
              <c:numCache/>
            </c:numRef>
          </c:val>
        </c:ser>
        <c:ser>
          <c:idx val="1"/>
          <c:order val="1"/>
          <c:tx>
            <c:strRef>
              <c:f>'Grafer 2022'!$A$282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2022'!$B$280:$M$280</c:f>
            </c:strRef>
          </c:cat>
          <c:val>
            <c:numRef>
              <c:f>'Grafer 2022'!$B$282:$M$282</c:f>
              <c:numCache/>
            </c:numRef>
          </c:val>
        </c:ser>
        <c:axId val="379985721"/>
        <c:axId val="612024603"/>
      </c:barChart>
      <c:catAx>
        <c:axId val="3799857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12024603"/>
      </c:catAx>
      <c:valAx>
        <c:axId val="61202460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7998572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Utvikling sidevisninger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'Grafer 2022'!$A$40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'Grafer 2022'!$B$39:$M$39</c:f>
            </c:strRef>
          </c:cat>
          <c:val>
            <c:numRef>
              <c:f>'Grafer 2022'!$B$40:$M$40</c:f>
              <c:numCache/>
            </c:numRef>
          </c:val>
          <c:smooth val="0"/>
        </c:ser>
        <c:axId val="393074328"/>
        <c:axId val="2111388235"/>
      </c:lineChart>
      <c:catAx>
        <c:axId val="393074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11388235"/>
      </c:catAx>
      <c:valAx>
        <c:axId val="21113882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9307432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Mål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'Grafer 2022'!$A$76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2022'!$B$75:$M$75</c:f>
            </c:strRef>
          </c:cat>
          <c:val>
            <c:numRef>
              <c:f>'Grafer 2022'!$B$76:$M$76</c:f>
              <c:numCache/>
            </c:numRef>
          </c:val>
        </c:ser>
        <c:axId val="1304807681"/>
        <c:axId val="2053662863"/>
      </c:barChart>
      <c:catAx>
        <c:axId val="13048076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Antall målfullføringer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53662863"/>
      </c:catAx>
      <c:valAx>
        <c:axId val="20536628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Solgte billetter på nett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0480768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Mål 2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'Grafer 2022'!$A$77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2022'!$B$75:$M$75</c:f>
            </c:strRef>
          </c:cat>
          <c:val>
            <c:numRef>
              <c:f>'Grafer 2022'!$B$77:$M$77</c:f>
              <c:numCache/>
            </c:numRef>
          </c:val>
        </c:ser>
        <c:axId val="397916592"/>
        <c:axId val="220432669"/>
      </c:barChart>
      <c:catAx>
        <c:axId val="39791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Antall målfullføringer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20432669"/>
      </c:catAx>
      <c:valAx>
        <c:axId val="2204326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Sign up nyhetsbrev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9791659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Utvikling antall følgere på Facebook 2022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'Grafer 2022'!$A$100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2022'!$B$99:$M$99</c:f>
            </c:strRef>
          </c:cat>
          <c:val>
            <c:numRef>
              <c:f>'Grafer 2022'!$B$100:$M$100</c:f>
              <c:numCache/>
            </c:numRef>
          </c:val>
        </c:ser>
        <c:axId val="933167974"/>
        <c:axId val="917513489"/>
      </c:barChart>
      <c:catAx>
        <c:axId val="9331679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17513489"/>
      </c:catAx>
      <c:valAx>
        <c:axId val="9175134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Antall følgere på Facebook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3316797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Utvikling antall følgere på Instagram 2022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'Grafer 2022'!$A$101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2022'!$B$99:$M$99</c:f>
            </c:strRef>
          </c:cat>
          <c:val>
            <c:numRef>
              <c:f>'Grafer 2022'!$B$101:$M$101</c:f>
              <c:numCache/>
            </c:numRef>
          </c:val>
        </c:ser>
        <c:axId val="2088983081"/>
        <c:axId val="1865363436"/>
      </c:barChart>
      <c:catAx>
        <c:axId val="20889830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65363436"/>
      </c:catAx>
      <c:valAx>
        <c:axId val="18653634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Antall følgere på Instagram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8898308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Antall poster på Facebook pr mnd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'Grafer 2022'!$A$123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2022'!$B$122:$M$122</c:f>
            </c:strRef>
          </c:cat>
          <c:val>
            <c:numRef>
              <c:f>'Grafer 2022'!$B$123:$M$123</c:f>
              <c:numCache/>
            </c:numRef>
          </c:val>
        </c:ser>
        <c:overlap val="100"/>
        <c:axId val="1497387991"/>
        <c:axId val="1650094843"/>
      </c:barChart>
      <c:catAx>
        <c:axId val="14973879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50094843"/>
      </c:catAx>
      <c:valAx>
        <c:axId val="16500948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9738799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Antall poster på Instagram pr mnd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'Grafer 2022'!$A$124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2022'!$B$122:$M$122</c:f>
            </c:strRef>
          </c:cat>
          <c:val>
            <c:numRef>
              <c:f>'Grafer 2022'!$B$124:$M$124</c:f>
              <c:numCache/>
            </c:numRef>
          </c:val>
        </c:ser>
        <c:overlap val="100"/>
        <c:axId val="1251876511"/>
        <c:axId val="805428230"/>
      </c:barChart>
      <c:catAx>
        <c:axId val="1251876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05428230"/>
      </c:catAx>
      <c:valAx>
        <c:axId val="8054282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5187651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Hvor mange når vi totalt på Instagram 2022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'Grafer 2022'!$A$148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'Grafer 2022'!$B$146:$M$146</c:f>
            </c:strRef>
          </c:cat>
          <c:val>
            <c:numRef>
              <c:f>'Grafer 2022'!$B$148:$M$148</c:f>
              <c:numCache/>
            </c:numRef>
          </c:val>
          <c:smooth val="0"/>
        </c:ser>
        <c:axId val="383040345"/>
        <c:axId val="1959438598"/>
      </c:lineChart>
      <c:catAx>
        <c:axId val="3830403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59438598"/>
      </c:catAx>
      <c:valAx>
        <c:axId val="19594385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Rekkevidde Instagram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8304034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7" Type="http://schemas.openxmlformats.org/officeDocument/2006/relationships/chart" Target="../charts/chart17.xml"/><Relationship Id="rId16" Type="http://schemas.openxmlformats.org/officeDocument/2006/relationships/chart" Target="../charts/chart16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0</xdr:colOff>
      <xdr:row>1</xdr:row>
      <xdr:rowOff>0</xdr:rowOff>
    </xdr:from>
    <xdr:ext cx="514350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6</xdr:row>
      <xdr:rowOff>114300</xdr:rowOff>
    </xdr:from>
    <xdr:ext cx="9639300" cy="5953125"/>
    <xdr:graphicFrame>
      <xdr:nvGraphicFramePr>
        <xdr:cNvPr id="1" name="Chart 1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0</xdr:colOff>
      <xdr:row>42</xdr:row>
      <xdr:rowOff>152400</xdr:rowOff>
    </xdr:from>
    <xdr:ext cx="9601200" cy="5953125"/>
    <xdr:graphicFrame>
      <xdr:nvGraphicFramePr>
        <xdr:cNvPr id="2" name="Chart 2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</xdr:col>
      <xdr:colOff>0</xdr:colOff>
      <xdr:row>78</xdr:row>
      <xdr:rowOff>9525</xdr:rowOff>
    </xdr:from>
    <xdr:ext cx="6543675" cy="3000375"/>
    <xdr:graphicFrame>
      <xdr:nvGraphicFramePr>
        <xdr:cNvPr id="3" name="Chart 3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8</xdr:col>
      <xdr:colOff>38100</xdr:colOff>
      <xdr:row>78</xdr:row>
      <xdr:rowOff>9525</xdr:rowOff>
    </xdr:from>
    <xdr:ext cx="5715000" cy="3000375"/>
    <xdr:graphicFrame>
      <xdr:nvGraphicFramePr>
        <xdr:cNvPr id="4" name="Chart 4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</xdr:col>
      <xdr:colOff>0</xdr:colOff>
      <xdr:row>104</xdr:row>
      <xdr:rowOff>9525</xdr:rowOff>
    </xdr:from>
    <xdr:ext cx="5934075" cy="2962275"/>
    <xdr:graphicFrame>
      <xdr:nvGraphicFramePr>
        <xdr:cNvPr id="5" name="Chart 5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7</xdr:col>
      <xdr:colOff>781050</xdr:colOff>
      <xdr:row>103</xdr:row>
      <xdr:rowOff>200025</xdr:rowOff>
    </xdr:from>
    <xdr:ext cx="5715000" cy="3000375"/>
    <xdr:graphicFrame>
      <xdr:nvGraphicFramePr>
        <xdr:cNvPr id="6" name="Chart 6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1</xdr:col>
      <xdr:colOff>0</xdr:colOff>
      <xdr:row>124</xdr:row>
      <xdr:rowOff>190500</xdr:rowOff>
    </xdr:from>
    <xdr:ext cx="5934075" cy="3657600"/>
    <xdr:graphicFrame>
      <xdr:nvGraphicFramePr>
        <xdr:cNvPr id="7" name="Chart 7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7</xdr:col>
      <xdr:colOff>781050</xdr:colOff>
      <xdr:row>124</xdr:row>
      <xdr:rowOff>190500</xdr:rowOff>
    </xdr:from>
    <xdr:ext cx="5895975" cy="3657600"/>
    <xdr:graphicFrame>
      <xdr:nvGraphicFramePr>
        <xdr:cNvPr id="8" name="Chart 8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7</xdr:col>
      <xdr:colOff>781050</xdr:colOff>
      <xdr:row>149</xdr:row>
      <xdr:rowOff>28575</xdr:rowOff>
    </xdr:from>
    <xdr:ext cx="5934075" cy="3657600"/>
    <xdr:graphicFrame>
      <xdr:nvGraphicFramePr>
        <xdr:cNvPr id="9" name="Chart 9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oneCellAnchor>
  <xdr:oneCellAnchor>
    <xdr:from>
      <xdr:col>1</xdr:col>
      <xdr:colOff>0</xdr:colOff>
      <xdr:row>149</xdr:row>
      <xdr:rowOff>66675</xdr:rowOff>
    </xdr:from>
    <xdr:ext cx="5895975" cy="3657600"/>
    <xdr:graphicFrame>
      <xdr:nvGraphicFramePr>
        <xdr:cNvPr id="10" name="Chart 10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0"/>
        </a:graphicData>
      </a:graphic>
    </xdr:graphicFrame>
    <xdr:clientData fLocksWithSheet="0"/>
  </xdr:oneCellAnchor>
  <xdr:oneCellAnchor>
    <xdr:from>
      <xdr:col>0</xdr:col>
      <xdr:colOff>1828800</xdr:colOff>
      <xdr:row>203</xdr:row>
      <xdr:rowOff>9525</xdr:rowOff>
    </xdr:from>
    <xdr:ext cx="5934075" cy="3657600"/>
    <xdr:graphicFrame>
      <xdr:nvGraphicFramePr>
        <xdr:cNvPr id="11" name="Chart 11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1"/>
        </a:graphicData>
      </a:graphic>
    </xdr:graphicFrame>
    <xdr:clientData fLocksWithSheet="0"/>
  </xdr:oneCellAnchor>
  <xdr:oneCellAnchor>
    <xdr:from>
      <xdr:col>7</xdr:col>
      <xdr:colOff>600075</xdr:colOff>
      <xdr:row>203</xdr:row>
      <xdr:rowOff>9525</xdr:rowOff>
    </xdr:from>
    <xdr:ext cx="5895975" cy="3657600"/>
    <xdr:graphicFrame>
      <xdr:nvGraphicFramePr>
        <xdr:cNvPr id="12" name="Chart 12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2"/>
        </a:graphicData>
      </a:graphic>
    </xdr:graphicFrame>
    <xdr:clientData fLocksWithSheet="0"/>
  </xdr:oneCellAnchor>
  <xdr:oneCellAnchor>
    <xdr:from>
      <xdr:col>1</xdr:col>
      <xdr:colOff>0</xdr:colOff>
      <xdr:row>172</xdr:row>
      <xdr:rowOff>180975</xdr:rowOff>
    </xdr:from>
    <xdr:ext cx="6543675" cy="4076700"/>
    <xdr:graphicFrame>
      <xdr:nvGraphicFramePr>
        <xdr:cNvPr id="13" name="Chart 13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3"/>
        </a:graphicData>
      </a:graphic>
    </xdr:graphicFrame>
    <xdr:clientData fLocksWithSheet="0"/>
  </xdr:oneCellAnchor>
  <xdr:oneCellAnchor>
    <xdr:from>
      <xdr:col>0</xdr:col>
      <xdr:colOff>1828800</xdr:colOff>
      <xdr:row>232</xdr:row>
      <xdr:rowOff>190500</xdr:rowOff>
    </xdr:from>
    <xdr:ext cx="5934075" cy="3657600"/>
    <xdr:graphicFrame>
      <xdr:nvGraphicFramePr>
        <xdr:cNvPr id="14" name="Chart 14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4"/>
        </a:graphicData>
      </a:graphic>
    </xdr:graphicFrame>
    <xdr:clientData fLocksWithSheet="0"/>
  </xdr:oneCellAnchor>
  <xdr:oneCellAnchor>
    <xdr:from>
      <xdr:col>7</xdr:col>
      <xdr:colOff>933450</xdr:colOff>
      <xdr:row>232</xdr:row>
      <xdr:rowOff>180975</xdr:rowOff>
    </xdr:from>
    <xdr:ext cx="5715000" cy="3533775"/>
    <xdr:graphicFrame>
      <xdr:nvGraphicFramePr>
        <xdr:cNvPr id="15" name="Chart 15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5"/>
        </a:graphicData>
      </a:graphic>
    </xdr:graphicFrame>
    <xdr:clientData fLocksWithSheet="0"/>
  </xdr:oneCellAnchor>
  <xdr:oneCellAnchor>
    <xdr:from>
      <xdr:col>0</xdr:col>
      <xdr:colOff>1828800</xdr:colOff>
      <xdr:row>258</xdr:row>
      <xdr:rowOff>190500</xdr:rowOff>
    </xdr:from>
    <xdr:ext cx="7153275" cy="3619500"/>
    <xdr:graphicFrame>
      <xdr:nvGraphicFramePr>
        <xdr:cNvPr id="16" name="Chart 16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6"/>
        </a:graphicData>
      </a:graphic>
    </xdr:graphicFrame>
    <xdr:clientData fLocksWithSheet="0"/>
  </xdr:oneCellAnchor>
  <xdr:oneCellAnchor>
    <xdr:from>
      <xdr:col>0</xdr:col>
      <xdr:colOff>1828800</xdr:colOff>
      <xdr:row>283</xdr:row>
      <xdr:rowOff>0</xdr:rowOff>
    </xdr:from>
    <xdr:ext cx="7153275" cy="4410075"/>
    <xdr:graphicFrame>
      <xdr:nvGraphicFramePr>
        <xdr:cNvPr id="17" name="Chart 17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7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2" max="2" width="29.86"/>
  </cols>
  <sheetData>
    <row r="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3" t="s">
        <v>13</v>
      </c>
      <c r="H2" s="1"/>
      <c r="I2" s="1"/>
      <c r="J2" s="1"/>
      <c r="K2" s="1"/>
      <c r="L2" s="1"/>
      <c r="M2" s="1"/>
      <c r="N2" s="4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2.25" customHeight="1">
      <c r="A3" s="5" t="s">
        <v>14</v>
      </c>
      <c r="H3" s="1"/>
      <c r="I3" s="1"/>
      <c r="J3" s="1"/>
      <c r="K3" s="1"/>
      <c r="L3" s="1"/>
      <c r="M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6" t="s">
        <v>15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8" t="s">
        <v>16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0" t="s">
        <v>17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2" t="s">
        <v>18</v>
      </c>
      <c r="C9" s="13">
        <v>1100.0</v>
      </c>
      <c r="D9" s="14">
        <v>1200.0</v>
      </c>
      <c r="E9" s="14"/>
      <c r="F9" s="14"/>
      <c r="G9" s="14"/>
      <c r="H9" s="14"/>
      <c r="I9" s="14"/>
      <c r="J9" s="14"/>
      <c r="K9" s="14"/>
      <c r="L9" s="14"/>
      <c r="M9" s="14"/>
      <c r="N9" s="15"/>
      <c r="O9" s="16">
        <f t="shared" ref="O9:O10" si="1">SUM(C9:N9)</f>
        <v>2300</v>
      </c>
      <c r="P9" s="17" t="s">
        <v>19</v>
      </c>
      <c r="Q9" s="17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2" t="s">
        <v>20</v>
      </c>
      <c r="C10" s="18">
        <v>1300.0</v>
      </c>
      <c r="D10" s="19">
        <v>2000.0</v>
      </c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16">
        <f t="shared" si="1"/>
        <v>3300</v>
      </c>
      <c r="P10" s="17" t="s">
        <v>19</v>
      </c>
      <c r="Q10" s="17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21" t="s">
        <v>21</v>
      </c>
      <c r="C11" s="22">
        <f t="shared" ref="C11:O11" si="2">C10-C9</f>
        <v>200</v>
      </c>
      <c r="D11" s="22">
        <f t="shared" si="2"/>
        <v>800</v>
      </c>
      <c r="E11" s="22">
        <f t="shared" si="2"/>
        <v>0</v>
      </c>
      <c r="F11" s="22">
        <f t="shared" si="2"/>
        <v>0</v>
      </c>
      <c r="G11" s="22">
        <f t="shared" si="2"/>
        <v>0</v>
      </c>
      <c r="H11" s="22">
        <f t="shared" si="2"/>
        <v>0</v>
      </c>
      <c r="I11" s="22">
        <f t="shared" si="2"/>
        <v>0</v>
      </c>
      <c r="J11" s="22">
        <f t="shared" si="2"/>
        <v>0</v>
      </c>
      <c r="K11" s="22">
        <f t="shared" si="2"/>
        <v>0</v>
      </c>
      <c r="L11" s="22">
        <f t="shared" si="2"/>
        <v>0</v>
      </c>
      <c r="M11" s="22">
        <f t="shared" si="2"/>
        <v>0</v>
      </c>
      <c r="N11" s="22">
        <f t="shared" si="2"/>
        <v>0</v>
      </c>
      <c r="O11" s="23">
        <f t="shared" si="2"/>
        <v>1000</v>
      </c>
      <c r="P11" s="17" t="s">
        <v>22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24" t="s">
        <v>23</v>
      </c>
      <c r="C12" s="25">
        <f t="shared" ref="C12:O12" si="3">C11/C9</f>
        <v>0.1818181818</v>
      </c>
      <c r="D12" s="25">
        <f t="shared" si="3"/>
        <v>0.6666666667</v>
      </c>
      <c r="E12" s="25" t="str">
        <f t="shared" si="3"/>
        <v>#DIV/0!</v>
      </c>
      <c r="F12" s="26" t="str">
        <f t="shared" si="3"/>
        <v>#DIV/0!</v>
      </c>
      <c r="G12" s="26" t="str">
        <f t="shared" si="3"/>
        <v>#DIV/0!</v>
      </c>
      <c r="H12" s="26" t="str">
        <f t="shared" si="3"/>
        <v>#DIV/0!</v>
      </c>
      <c r="I12" s="26" t="str">
        <f t="shared" si="3"/>
        <v>#DIV/0!</v>
      </c>
      <c r="J12" s="26" t="str">
        <f t="shared" si="3"/>
        <v>#DIV/0!</v>
      </c>
      <c r="K12" s="27" t="str">
        <f t="shared" si="3"/>
        <v>#DIV/0!</v>
      </c>
      <c r="L12" s="27" t="str">
        <f t="shared" si="3"/>
        <v>#DIV/0!</v>
      </c>
      <c r="M12" s="27" t="str">
        <f t="shared" si="3"/>
        <v>#DIV/0!</v>
      </c>
      <c r="N12" s="27" t="str">
        <f t="shared" si="3"/>
        <v>#DIV/0!</v>
      </c>
      <c r="O12" s="28">
        <f t="shared" si="3"/>
        <v>0.4347826087</v>
      </c>
      <c r="P12" s="17" t="s">
        <v>24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29" t="s">
        <v>25</v>
      </c>
      <c r="C13" s="21"/>
      <c r="D13" s="22">
        <f t="shared" ref="D13:N13" si="4">D10-C10</f>
        <v>700</v>
      </c>
      <c r="E13" s="22">
        <f t="shared" si="4"/>
        <v>-2000</v>
      </c>
      <c r="F13" s="22">
        <f t="shared" si="4"/>
        <v>0</v>
      </c>
      <c r="G13" s="22">
        <f t="shared" si="4"/>
        <v>0</v>
      </c>
      <c r="H13" s="22">
        <f t="shared" si="4"/>
        <v>0</v>
      </c>
      <c r="I13" s="22">
        <f t="shared" si="4"/>
        <v>0</v>
      </c>
      <c r="J13" s="22">
        <f t="shared" si="4"/>
        <v>0</v>
      </c>
      <c r="K13" s="22">
        <f t="shared" si="4"/>
        <v>0</v>
      </c>
      <c r="L13" s="22">
        <f t="shared" si="4"/>
        <v>0</v>
      </c>
      <c r="M13" s="22">
        <f t="shared" si="4"/>
        <v>0</v>
      </c>
      <c r="N13" s="22">
        <f t="shared" si="4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30" t="s">
        <v>26</v>
      </c>
      <c r="C14" s="24"/>
      <c r="D14" s="25">
        <f t="shared" ref="D14:N14" si="5">D13/C10</f>
        <v>0.5384615385</v>
      </c>
      <c r="E14" s="25">
        <f t="shared" si="5"/>
        <v>-1</v>
      </c>
      <c r="F14" s="31" t="str">
        <f t="shared" si="5"/>
        <v>#DIV/0!</v>
      </c>
      <c r="G14" s="25" t="str">
        <f t="shared" si="5"/>
        <v>#DIV/0!</v>
      </c>
      <c r="H14" s="25" t="str">
        <f t="shared" si="5"/>
        <v>#DIV/0!</v>
      </c>
      <c r="I14" s="25" t="str">
        <f t="shared" si="5"/>
        <v>#DIV/0!</v>
      </c>
      <c r="J14" s="32" t="str">
        <f t="shared" si="5"/>
        <v>#DIV/0!</v>
      </c>
      <c r="K14" s="25" t="str">
        <f t="shared" si="5"/>
        <v>#DIV/0!</v>
      </c>
      <c r="L14" s="25" t="str">
        <f t="shared" si="5"/>
        <v>#DIV/0!</v>
      </c>
      <c r="M14" s="25" t="str">
        <f t="shared" si="5"/>
        <v>#DIV/0!</v>
      </c>
      <c r="N14" s="25" t="str">
        <f t="shared" si="5"/>
        <v>#DIV/0!</v>
      </c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33" t="s">
        <v>27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2" t="s">
        <v>28</v>
      </c>
      <c r="C17" s="13">
        <v>15000.0</v>
      </c>
      <c r="D17" s="14">
        <v>13000.0</v>
      </c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6">
        <f t="shared" ref="O17:O18" si="6">SUM(C17:N17)</f>
        <v>28000</v>
      </c>
      <c r="P17" s="17" t="s">
        <v>19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2" t="s">
        <v>29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  <c r="O18" s="16">
        <f t="shared" si="6"/>
        <v>0</v>
      </c>
      <c r="P18" s="17" t="s">
        <v>19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21" t="s">
        <v>21</v>
      </c>
      <c r="C19" s="22">
        <f t="shared" ref="C19:O19" si="7">C18-C17</f>
        <v>-15000</v>
      </c>
      <c r="D19" s="22">
        <f t="shared" si="7"/>
        <v>-13000</v>
      </c>
      <c r="E19" s="22">
        <f t="shared" si="7"/>
        <v>0</v>
      </c>
      <c r="F19" s="22">
        <f t="shared" si="7"/>
        <v>0</v>
      </c>
      <c r="G19" s="22">
        <f t="shared" si="7"/>
        <v>0</v>
      </c>
      <c r="H19" s="22">
        <f t="shared" si="7"/>
        <v>0</v>
      </c>
      <c r="I19" s="22">
        <f t="shared" si="7"/>
        <v>0</v>
      </c>
      <c r="J19" s="22">
        <f t="shared" si="7"/>
        <v>0</v>
      </c>
      <c r="K19" s="22">
        <f t="shared" si="7"/>
        <v>0</v>
      </c>
      <c r="L19" s="22">
        <f t="shared" si="7"/>
        <v>0</v>
      </c>
      <c r="M19" s="22">
        <f t="shared" si="7"/>
        <v>0</v>
      </c>
      <c r="N19" s="22">
        <f t="shared" si="7"/>
        <v>0</v>
      </c>
      <c r="O19" s="23">
        <f t="shared" si="7"/>
        <v>-28000</v>
      </c>
      <c r="P19" s="17" t="s">
        <v>22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21" t="s">
        <v>23</v>
      </c>
      <c r="C20" s="34">
        <f t="shared" ref="C20:O20" si="8">C19/C17</f>
        <v>-1</v>
      </c>
      <c r="D20" s="34">
        <f t="shared" si="8"/>
        <v>-1</v>
      </c>
      <c r="E20" s="34" t="str">
        <f t="shared" si="8"/>
        <v>#DIV/0!</v>
      </c>
      <c r="F20" s="34" t="str">
        <f t="shared" si="8"/>
        <v>#DIV/0!</v>
      </c>
      <c r="G20" s="34" t="str">
        <f t="shared" si="8"/>
        <v>#DIV/0!</v>
      </c>
      <c r="H20" s="34" t="str">
        <f t="shared" si="8"/>
        <v>#DIV/0!</v>
      </c>
      <c r="I20" s="34" t="str">
        <f t="shared" si="8"/>
        <v>#DIV/0!</v>
      </c>
      <c r="J20" s="34" t="str">
        <f t="shared" si="8"/>
        <v>#DIV/0!</v>
      </c>
      <c r="K20" s="34" t="str">
        <f t="shared" si="8"/>
        <v>#DIV/0!</v>
      </c>
      <c r="L20" s="34" t="str">
        <f t="shared" si="8"/>
        <v>#DIV/0!</v>
      </c>
      <c r="M20" s="34" t="str">
        <f t="shared" si="8"/>
        <v>#DIV/0!</v>
      </c>
      <c r="N20" s="34" t="str">
        <f t="shared" si="8"/>
        <v>#DIV/0!</v>
      </c>
      <c r="O20" s="35">
        <f t="shared" si="8"/>
        <v>-1</v>
      </c>
      <c r="P20" s="17" t="s">
        <v>30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29" t="s">
        <v>25</v>
      </c>
      <c r="C21" s="21"/>
      <c r="D21" s="22">
        <f t="shared" ref="D21:N21" si="9">D18-C18</f>
        <v>0</v>
      </c>
      <c r="E21" s="22">
        <f t="shared" si="9"/>
        <v>0</v>
      </c>
      <c r="F21" s="22">
        <f t="shared" si="9"/>
        <v>0</v>
      </c>
      <c r="G21" s="22">
        <f t="shared" si="9"/>
        <v>0</v>
      </c>
      <c r="H21" s="22">
        <f t="shared" si="9"/>
        <v>0</v>
      </c>
      <c r="I21" s="22">
        <f t="shared" si="9"/>
        <v>0</v>
      </c>
      <c r="J21" s="22">
        <f t="shared" si="9"/>
        <v>0</v>
      </c>
      <c r="K21" s="22">
        <f t="shared" si="9"/>
        <v>0</v>
      </c>
      <c r="L21" s="22">
        <f t="shared" si="9"/>
        <v>0</v>
      </c>
      <c r="M21" s="22">
        <f t="shared" si="9"/>
        <v>0</v>
      </c>
      <c r="N21" s="22">
        <f t="shared" si="9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29" t="s">
        <v>26</v>
      </c>
      <c r="C22" s="21"/>
      <c r="D22" s="34" t="str">
        <f t="shared" ref="D22:N22" si="10">D21/C18</f>
        <v>#DIV/0!</v>
      </c>
      <c r="E22" s="34" t="str">
        <f t="shared" si="10"/>
        <v>#DIV/0!</v>
      </c>
      <c r="F22" s="36" t="str">
        <f t="shared" si="10"/>
        <v>#DIV/0!</v>
      </c>
      <c r="G22" s="34" t="str">
        <f t="shared" si="10"/>
        <v>#DIV/0!</v>
      </c>
      <c r="H22" s="34" t="str">
        <f t="shared" si="10"/>
        <v>#DIV/0!</v>
      </c>
      <c r="I22" s="34" t="str">
        <f t="shared" si="10"/>
        <v>#DIV/0!</v>
      </c>
      <c r="J22" s="36" t="str">
        <f t="shared" si="10"/>
        <v>#DIV/0!</v>
      </c>
      <c r="K22" s="34" t="str">
        <f t="shared" si="10"/>
        <v>#DIV/0!</v>
      </c>
      <c r="L22" s="34" t="str">
        <f t="shared" si="10"/>
        <v>#DIV/0!</v>
      </c>
      <c r="M22" s="37" t="str">
        <f t="shared" si="10"/>
        <v>#DIV/0!</v>
      </c>
      <c r="N22" s="37" t="str">
        <f t="shared" si="10"/>
        <v>#DIV/0!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38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39" t="s">
        <v>32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21" t="s">
        <v>33</v>
      </c>
      <c r="C26" s="40"/>
      <c r="D26" s="41"/>
      <c r="E26" s="41"/>
      <c r="F26" s="41"/>
      <c r="G26" s="41"/>
      <c r="H26" s="41"/>
      <c r="I26" s="41"/>
      <c r="J26" s="41"/>
      <c r="K26" s="42"/>
      <c r="L26" s="41"/>
      <c r="M26" s="41"/>
      <c r="N26" s="43"/>
      <c r="O26" s="44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21" t="s">
        <v>34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7"/>
      <c r="O27" s="4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2" t="s">
        <v>35</v>
      </c>
      <c r="C28" s="45"/>
      <c r="D28" s="46"/>
      <c r="E28" s="46"/>
      <c r="F28" s="4"/>
      <c r="G28" s="49"/>
      <c r="H28" s="4"/>
      <c r="I28" s="46"/>
      <c r="J28" s="49"/>
      <c r="K28" s="4"/>
      <c r="L28" s="4"/>
      <c r="M28" s="4"/>
      <c r="N28" s="50"/>
      <c r="O28" s="48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21" t="s">
        <v>36</v>
      </c>
      <c r="C29" s="45"/>
      <c r="D29" s="46"/>
      <c r="E29" s="46"/>
      <c r="F29" s="46"/>
      <c r="G29" s="46"/>
      <c r="H29" s="46"/>
      <c r="I29" s="46"/>
      <c r="J29" s="49"/>
      <c r="K29" s="46"/>
      <c r="L29" s="49"/>
      <c r="M29" s="46"/>
      <c r="N29" s="47"/>
      <c r="O29" s="4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21" t="s">
        <v>37</v>
      </c>
      <c r="C30" s="45"/>
      <c r="D30" s="46"/>
      <c r="E30" s="46"/>
      <c r="F30" s="46"/>
      <c r="G30" s="4"/>
      <c r="H30" s="4"/>
      <c r="I30" s="4"/>
      <c r="J30" s="4"/>
      <c r="K30" s="4"/>
      <c r="L30" s="4"/>
      <c r="M30" s="4"/>
      <c r="N30" s="50"/>
      <c r="O30" s="2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21" t="s">
        <v>38</v>
      </c>
      <c r="C31" s="51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7"/>
      <c r="O31" s="4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7"/>
      <c r="B32" s="12" t="s">
        <v>39</v>
      </c>
      <c r="C32" s="52"/>
      <c r="D32" s="19"/>
      <c r="E32" s="19"/>
      <c r="F32" s="53"/>
      <c r="G32" s="54"/>
      <c r="H32" s="54"/>
      <c r="I32" s="55"/>
      <c r="J32" s="54"/>
      <c r="K32" s="54"/>
      <c r="L32" s="54"/>
      <c r="M32" s="54"/>
      <c r="N32" s="56"/>
      <c r="O32" s="48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B33" s="57"/>
      <c r="C33" s="48"/>
      <c r="D33" s="12"/>
      <c r="E33" s="12"/>
      <c r="F33" s="12"/>
      <c r="G33" s="12"/>
      <c r="H33" s="12"/>
      <c r="I33" s="12"/>
      <c r="J33" s="12"/>
      <c r="K33" s="48"/>
      <c r="L33" s="48"/>
      <c r="M33" s="12"/>
      <c r="N33" s="12"/>
      <c r="O33" s="1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7" t="s">
        <v>40</v>
      </c>
      <c r="B34" s="12" t="s">
        <v>41</v>
      </c>
      <c r="C34" s="58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60"/>
      <c r="O34" s="16">
        <f>SUM(C34:N34)</f>
        <v>0</v>
      </c>
      <c r="P34" s="17" t="s">
        <v>19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61" t="s">
        <v>42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7" t="s">
        <v>43</v>
      </c>
      <c r="C37" s="13"/>
      <c r="D37" s="14"/>
      <c r="E37" s="14"/>
      <c r="F37" s="14"/>
      <c r="G37" s="14"/>
      <c r="H37" s="14"/>
      <c r="I37" s="62"/>
      <c r="J37" s="62"/>
      <c r="K37" s="14"/>
      <c r="L37" s="14"/>
      <c r="M37" s="14"/>
      <c r="N37" s="15"/>
      <c r="O37" s="6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7" t="s">
        <v>44</v>
      </c>
      <c r="C38" s="64"/>
      <c r="D38" s="53"/>
      <c r="E38" s="53"/>
      <c r="F38" s="53"/>
      <c r="G38" s="53"/>
      <c r="H38" s="53"/>
      <c r="I38" s="19"/>
      <c r="J38" s="19"/>
      <c r="K38" s="53"/>
      <c r="L38" s="53"/>
      <c r="M38" s="53"/>
      <c r="N38" s="65"/>
      <c r="O38" s="1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8" t="s">
        <v>45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66" t="s">
        <v>46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 t="s">
        <v>47</v>
      </c>
      <c r="C42" s="67" t="s">
        <v>48</v>
      </c>
      <c r="D42" s="68" t="s">
        <v>49</v>
      </c>
      <c r="E42" s="68" t="s">
        <v>49</v>
      </c>
      <c r="F42" s="14" t="s">
        <v>49</v>
      </c>
      <c r="G42" s="14" t="s">
        <v>49</v>
      </c>
      <c r="H42" s="14" t="s">
        <v>49</v>
      </c>
      <c r="I42" s="14" t="s">
        <v>49</v>
      </c>
      <c r="J42" s="14" t="s">
        <v>49</v>
      </c>
      <c r="K42" s="14" t="s">
        <v>49</v>
      </c>
      <c r="L42" s="14" t="s">
        <v>49</v>
      </c>
      <c r="M42" s="14" t="s">
        <v>49</v>
      </c>
      <c r="N42" s="15" t="s">
        <v>49</v>
      </c>
      <c r="O42" s="17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 t="s">
        <v>50</v>
      </c>
      <c r="C43" s="69" t="s">
        <v>51</v>
      </c>
      <c r="D43" s="70"/>
      <c r="E43" s="70"/>
      <c r="F43" s="70"/>
      <c r="G43" s="71"/>
      <c r="H43" s="71"/>
      <c r="I43" s="70"/>
      <c r="J43" s="70"/>
      <c r="K43" s="70"/>
      <c r="L43" s="70"/>
      <c r="M43" s="71"/>
      <c r="N43" s="72"/>
      <c r="O43" s="70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 t="s">
        <v>52</v>
      </c>
      <c r="C44" s="69" t="s">
        <v>48</v>
      </c>
      <c r="D44" s="70"/>
      <c r="E44" s="70"/>
      <c r="F44" s="70"/>
      <c r="G44" s="71"/>
      <c r="H44" s="70"/>
      <c r="I44" s="71"/>
      <c r="J44" s="71"/>
      <c r="K44" s="71"/>
      <c r="L44" s="71"/>
      <c r="M44" s="71"/>
      <c r="N44" s="72"/>
      <c r="O44" s="7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 t="s">
        <v>53</v>
      </c>
      <c r="C45" s="69"/>
      <c r="D45" s="70"/>
      <c r="E45" s="70"/>
      <c r="F45" s="71"/>
      <c r="G45" s="71"/>
      <c r="H45" s="71"/>
      <c r="I45" s="71"/>
      <c r="J45" s="70"/>
      <c r="K45" s="71"/>
      <c r="L45" s="71"/>
      <c r="M45" s="70"/>
      <c r="N45" s="72"/>
      <c r="O45" s="7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 t="s">
        <v>54</v>
      </c>
      <c r="C46" s="73"/>
      <c r="D46" s="74"/>
      <c r="E46" s="74"/>
      <c r="F46" s="75"/>
      <c r="G46" s="75"/>
      <c r="H46" s="76"/>
      <c r="I46" s="75"/>
      <c r="J46" s="75"/>
      <c r="K46" s="75"/>
      <c r="L46" s="75"/>
      <c r="M46" s="74"/>
      <c r="N46" s="77"/>
      <c r="O46" s="70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39" t="s">
        <v>55</v>
      </c>
      <c r="B49" s="78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7" t="s">
        <v>56</v>
      </c>
      <c r="C50" s="13">
        <v>15.0</v>
      </c>
      <c r="D50" s="14">
        <v>50.0</v>
      </c>
      <c r="E50" s="14">
        <v>44.0</v>
      </c>
      <c r="F50" s="62"/>
      <c r="G50" s="62"/>
      <c r="H50" s="62"/>
      <c r="I50" s="62"/>
      <c r="J50" s="62"/>
      <c r="K50" s="62"/>
      <c r="L50" s="62"/>
      <c r="M50" s="62"/>
      <c r="N50" s="79"/>
      <c r="O50" s="16">
        <f t="shared" ref="O50:O51" si="11">SUM(C50:N50)</f>
        <v>109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7" t="s">
        <v>57</v>
      </c>
      <c r="C51" s="18">
        <v>2.0</v>
      </c>
      <c r="D51" s="19">
        <v>3.0</v>
      </c>
      <c r="E51" s="19">
        <v>4.0</v>
      </c>
      <c r="F51" s="53"/>
      <c r="G51" s="53"/>
      <c r="H51" s="53"/>
      <c r="I51" s="53"/>
      <c r="J51" s="53"/>
      <c r="K51" s="53"/>
      <c r="L51" s="53"/>
      <c r="M51" s="53"/>
      <c r="N51" s="65"/>
      <c r="O51" s="16">
        <f t="shared" si="11"/>
        <v>9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80" t="s">
        <v>58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8" t="s">
        <v>59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32.25" customHeight="1">
      <c r="A58" s="1"/>
      <c r="B58" s="81" t="s">
        <v>60</v>
      </c>
      <c r="C58" s="13">
        <v>5000.0</v>
      </c>
      <c r="D58" s="14">
        <v>5002.0</v>
      </c>
      <c r="E58" s="14">
        <v>1405.0</v>
      </c>
      <c r="F58" s="62"/>
      <c r="G58" s="62"/>
      <c r="H58" s="62"/>
      <c r="I58" s="62"/>
      <c r="J58" s="62"/>
      <c r="K58" s="62"/>
      <c r="L58" s="62"/>
      <c r="M58" s="14"/>
      <c r="N58" s="79"/>
      <c r="O58" s="82">
        <f>N58-C58</f>
        <v>-5000</v>
      </c>
      <c r="P58" s="17" t="s">
        <v>61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81" t="s">
        <v>62</v>
      </c>
      <c r="C59" s="83">
        <v>20.0</v>
      </c>
      <c r="D59" s="17">
        <v>15.0</v>
      </c>
      <c r="E59" s="17">
        <v>7.0</v>
      </c>
      <c r="F59" s="1"/>
      <c r="G59" s="1"/>
      <c r="H59" s="1"/>
      <c r="I59" s="1"/>
      <c r="J59" s="1"/>
      <c r="K59" s="1"/>
      <c r="L59" s="1"/>
      <c r="M59" s="1"/>
      <c r="N59" s="84"/>
      <c r="O59" s="82">
        <f t="shared" ref="O59:O60" si="12">SUM(C59:N59)</f>
        <v>42</v>
      </c>
      <c r="P59" s="17" t="s">
        <v>19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24" t="s">
        <v>63</v>
      </c>
      <c r="C60" s="18">
        <v>10000.0</v>
      </c>
      <c r="D60" s="19">
        <v>8000.0</v>
      </c>
      <c r="E60" s="19">
        <v>2799.0</v>
      </c>
      <c r="F60" s="19"/>
      <c r="G60" s="53"/>
      <c r="H60" s="53"/>
      <c r="I60" s="53"/>
      <c r="J60" s="53"/>
      <c r="K60" s="53"/>
      <c r="L60" s="53"/>
      <c r="M60" s="53"/>
      <c r="N60" s="65"/>
      <c r="O60" s="82">
        <f t="shared" si="12"/>
        <v>20799</v>
      </c>
      <c r="P60" s="17" t="s">
        <v>19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85" t="s">
        <v>64</v>
      </c>
      <c r="C61" s="86">
        <f t="shared" ref="C61:N61" si="13">(C60/C58)/C59</f>
        <v>0.1</v>
      </c>
      <c r="D61" s="86">
        <f t="shared" si="13"/>
        <v>0.1066240171</v>
      </c>
      <c r="E61" s="86">
        <f t="shared" si="13"/>
        <v>0.2845958312</v>
      </c>
      <c r="F61" s="86" t="str">
        <f t="shared" si="13"/>
        <v>#DIV/0!</v>
      </c>
      <c r="G61" s="86" t="str">
        <f t="shared" si="13"/>
        <v>#DIV/0!</v>
      </c>
      <c r="H61" s="86" t="str">
        <f t="shared" si="13"/>
        <v>#DIV/0!</v>
      </c>
      <c r="I61" s="86" t="str">
        <f t="shared" si="13"/>
        <v>#DIV/0!</v>
      </c>
      <c r="J61" s="86" t="str">
        <f t="shared" si="13"/>
        <v>#DIV/0!</v>
      </c>
      <c r="K61" s="86" t="str">
        <f t="shared" si="13"/>
        <v>#DIV/0!</v>
      </c>
      <c r="L61" s="86" t="str">
        <f t="shared" si="13"/>
        <v>#DIV/0!</v>
      </c>
      <c r="M61" s="86" t="str">
        <f t="shared" si="13"/>
        <v>#DIV/0!</v>
      </c>
      <c r="N61" s="86" t="str">
        <f t="shared" si="13"/>
        <v>#DIV/0!</v>
      </c>
      <c r="O61" s="16"/>
      <c r="P61" s="17" t="s">
        <v>65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B62" s="81" t="s">
        <v>66</v>
      </c>
      <c r="C62" s="87"/>
      <c r="D62" s="88"/>
      <c r="E62" s="88">
        <v>338.0</v>
      </c>
      <c r="F62" s="88"/>
      <c r="G62" s="59"/>
      <c r="H62" s="59"/>
      <c r="I62" s="59"/>
      <c r="J62" s="59"/>
      <c r="K62" s="59"/>
      <c r="L62" s="59"/>
      <c r="M62" s="59"/>
      <c r="N62" s="60"/>
      <c r="O62" s="82">
        <f>SUM(C62:N62)</f>
        <v>338</v>
      </c>
      <c r="P62" s="17" t="s">
        <v>19</v>
      </c>
    </row>
    <row r="63">
      <c r="B63" s="89" t="s">
        <v>67</v>
      </c>
      <c r="C63" s="90"/>
      <c r="D63" s="90"/>
      <c r="E63" s="91"/>
      <c r="F63" s="90"/>
      <c r="G63" s="90"/>
      <c r="H63" s="90"/>
      <c r="I63" s="90"/>
      <c r="J63" s="90"/>
      <c r="K63" s="90"/>
      <c r="L63" s="90"/>
      <c r="M63" s="90"/>
      <c r="N63" s="90"/>
      <c r="O63" s="92"/>
      <c r="P63" s="17" t="s">
        <v>65</v>
      </c>
    </row>
    <row r="64">
      <c r="A64" s="1"/>
      <c r="B64" s="81" t="s">
        <v>68</v>
      </c>
      <c r="C64" s="87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60"/>
      <c r="O64" s="82">
        <f>N64-C64</f>
        <v>0</v>
      </c>
      <c r="P64" s="17" t="s">
        <v>61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8" t="s">
        <v>69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81" t="s">
        <v>70</v>
      </c>
      <c r="C67" s="13">
        <v>567.0</v>
      </c>
      <c r="D67" s="14">
        <v>789.0</v>
      </c>
      <c r="E67" s="14">
        <v>990.0</v>
      </c>
      <c r="F67" s="62"/>
      <c r="G67" s="62"/>
      <c r="H67" s="62"/>
      <c r="I67" s="62"/>
      <c r="J67" s="62"/>
      <c r="K67" s="62"/>
      <c r="L67" s="62"/>
      <c r="M67" s="62"/>
      <c r="N67" s="15"/>
      <c r="O67" s="82">
        <f>N67-C67</f>
        <v>-567</v>
      </c>
      <c r="P67" s="17" t="s">
        <v>61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81" t="s">
        <v>71</v>
      </c>
      <c r="C68" s="83">
        <v>5.0</v>
      </c>
      <c r="D68" s="17">
        <v>7.0</v>
      </c>
      <c r="E68" s="17">
        <v>9.0</v>
      </c>
      <c r="F68" s="1"/>
      <c r="G68" s="1"/>
      <c r="H68" s="1"/>
      <c r="I68" s="1"/>
      <c r="J68" s="1"/>
      <c r="K68" s="1"/>
      <c r="L68" s="1"/>
      <c r="M68" s="1"/>
      <c r="N68" s="84"/>
      <c r="O68" s="82">
        <f t="shared" ref="O68:O69" si="14">SUM(C68:N68)</f>
        <v>21</v>
      </c>
      <c r="P68" s="17" t="s">
        <v>19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24" t="s">
        <v>72</v>
      </c>
      <c r="C69" s="18">
        <v>500.0</v>
      </c>
      <c r="D69" s="19">
        <v>600.0</v>
      </c>
      <c r="E69" s="19">
        <v>700.0</v>
      </c>
      <c r="F69" s="53"/>
      <c r="G69" s="53"/>
      <c r="H69" s="53"/>
      <c r="I69" s="53"/>
      <c r="J69" s="53"/>
      <c r="K69" s="53"/>
      <c r="L69" s="53"/>
      <c r="M69" s="53"/>
      <c r="N69" s="65"/>
      <c r="O69" s="82">
        <f t="shared" si="14"/>
        <v>1800</v>
      </c>
      <c r="P69" s="17" t="s">
        <v>19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85" t="s">
        <v>64</v>
      </c>
      <c r="C70" s="93">
        <f t="shared" ref="C70:N70" si="15">(C69/C67)/C68</f>
        <v>0.176366843</v>
      </c>
      <c r="D70" s="93">
        <f t="shared" si="15"/>
        <v>0.1086366105</v>
      </c>
      <c r="E70" s="93">
        <f t="shared" si="15"/>
        <v>0.0785634119</v>
      </c>
      <c r="F70" s="93" t="str">
        <f t="shared" si="15"/>
        <v>#DIV/0!</v>
      </c>
      <c r="G70" s="93" t="str">
        <f t="shared" si="15"/>
        <v>#DIV/0!</v>
      </c>
      <c r="H70" s="93" t="str">
        <f t="shared" si="15"/>
        <v>#DIV/0!</v>
      </c>
      <c r="I70" s="93" t="str">
        <f t="shared" si="15"/>
        <v>#DIV/0!</v>
      </c>
      <c r="J70" s="93" t="str">
        <f t="shared" si="15"/>
        <v>#DIV/0!</v>
      </c>
      <c r="K70" s="93" t="str">
        <f t="shared" si="15"/>
        <v>#DIV/0!</v>
      </c>
      <c r="L70" s="93" t="str">
        <f t="shared" si="15"/>
        <v>#DIV/0!</v>
      </c>
      <c r="M70" s="93" t="str">
        <f t="shared" si="15"/>
        <v>#DIV/0!</v>
      </c>
      <c r="N70" s="93" t="str">
        <f t="shared" si="15"/>
        <v>#DIV/0!</v>
      </c>
      <c r="O70" s="82"/>
      <c r="P70" s="17" t="s">
        <v>65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81" t="s">
        <v>66</v>
      </c>
      <c r="C71" s="87">
        <v>150.0</v>
      </c>
      <c r="D71" s="88">
        <v>200.0</v>
      </c>
      <c r="E71" s="88">
        <v>250.0</v>
      </c>
      <c r="F71" s="59"/>
      <c r="G71" s="59"/>
      <c r="H71" s="59"/>
      <c r="I71" s="59"/>
      <c r="J71" s="59"/>
      <c r="K71" s="59"/>
      <c r="L71" s="59"/>
      <c r="M71" s="59"/>
      <c r="N71" s="60"/>
      <c r="O71" s="82">
        <f>SUM(C71:N71)</f>
        <v>600</v>
      </c>
      <c r="P71" s="17" t="s">
        <v>19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89" t="s">
        <v>67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17" t="s">
        <v>65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30" t="s">
        <v>73</v>
      </c>
      <c r="C73" s="87"/>
      <c r="D73" s="88"/>
      <c r="E73" s="59"/>
      <c r="F73" s="59"/>
      <c r="G73" s="59"/>
      <c r="H73" s="59"/>
      <c r="I73" s="59"/>
      <c r="J73" s="59"/>
      <c r="K73" s="59"/>
      <c r="L73" s="59"/>
      <c r="M73" s="59"/>
      <c r="N73" s="60"/>
      <c r="O73" s="82">
        <f>N73-C73</f>
        <v>0</v>
      </c>
      <c r="P73" s="17" t="s">
        <v>61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95"/>
      <c r="C74" s="17"/>
      <c r="D74" s="17"/>
      <c r="E74" s="1"/>
      <c r="F74" s="1"/>
      <c r="G74" s="1"/>
      <c r="H74" s="1"/>
      <c r="I74" s="1"/>
      <c r="J74" s="1"/>
      <c r="K74" s="1"/>
      <c r="L74" s="1"/>
      <c r="M74" s="1"/>
      <c r="N74" s="1"/>
      <c r="P74" s="17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8" t="s">
        <v>74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24" t="s">
        <v>75</v>
      </c>
      <c r="C76" s="13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79"/>
      <c r="O76" s="82">
        <f t="shared" ref="O76:O81" si="16">N76-C76</f>
        <v>0</v>
      </c>
      <c r="P76" s="17" t="s">
        <v>61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24" t="s">
        <v>76</v>
      </c>
      <c r="C77" s="83"/>
      <c r="D77" s="1"/>
      <c r="E77" s="1"/>
      <c r="F77" s="1"/>
      <c r="G77" s="1"/>
      <c r="H77" s="1"/>
      <c r="I77" s="1"/>
      <c r="J77" s="1"/>
      <c r="K77" s="1"/>
      <c r="L77" s="1"/>
      <c r="M77" s="1"/>
      <c r="N77" s="84"/>
      <c r="O77" s="82">
        <f t="shared" si="16"/>
        <v>0</v>
      </c>
      <c r="P77" s="17" t="s">
        <v>61</v>
      </c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24" t="s">
        <v>77</v>
      </c>
      <c r="C78" s="83"/>
      <c r="D78" s="1"/>
      <c r="E78" s="1"/>
      <c r="F78" s="1"/>
      <c r="G78" s="1"/>
      <c r="H78" s="1"/>
      <c r="I78" s="1"/>
      <c r="J78" s="1"/>
      <c r="K78" s="1"/>
      <c r="L78" s="1"/>
      <c r="M78" s="1"/>
      <c r="N78" s="84"/>
      <c r="O78" s="82">
        <f t="shared" si="16"/>
        <v>0</v>
      </c>
      <c r="P78" s="17" t="s">
        <v>61</v>
      </c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24" t="s">
        <v>78</v>
      </c>
      <c r="C79" s="83"/>
      <c r="D79" s="1"/>
      <c r="E79" s="1"/>
      <c r="F79" s="1"/>
      <c r="G79" s="1"/>
      <c r="H79" s="1"/>
      <c r="I79" s="1"/>
      <c r="J79" s="1"/>
      <c r="K79" s="1"/>
      <c r="L79" s="1"/>
      <c r="M79" s="1"/>
      <c r="N79" s="84"/>
      <c r="O79" s="82">
        <f t="shared" si="16"/>
        <v>0</v>
      </c>
      <c r="P79" s="17" t="s">
        <v>61</v>
      </c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24" t="s">
        <v>79</v>
      </c>
      <c r="C80" s="83"/>
      <c r="D80" s="1"/>
      <c r="E80" s="4"/>
      <c r="F80" s="1"/>
      <c r="G80" s="1"/>
      <c r="H80" s="1"/>
      <c r="I80" s="1"/>
      <c r="J80" s="1"/>
      <c r="K80" s="1"/>
      <c r="L80" s="1"/>
      <c r="M80" s="1"/>
      <c r="N80" s="84"/>
      <c r="O80" s="82">
        <f t="shared" si="16"/>
        <v>0</v>
      </c>
      <c r="P80" s="17" t="s">
        <v>61</v>
      </c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96"/>
      <c r="B81" s="81" t="s">
        <v>80</v>
      </c>
      <c r="C81" s="64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65"/>
      <c r="O81" s="82">
        <f t="shared" si="16"/>
        <v>0</v>
      </c>
      <c r="P81" s="17" t="s">
        <v>61</v>
      </c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9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80" t="s">
        <v>81</v>
      </c>
      <c r="B83" s="9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38" t="s">
        <v>82</v>
      </c>
      <c r="B85" s="9"/>
      <c r="C85" s="98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81" t="s">
        <v>83</v>
      </c>
      <c r="C86" s="13">
        <v>363.0</v>
      </c>
      <c r="D86" s="14">
        <v>370.0</v>
      </c>
      <c r="E86" s="14"/>
      <c r="F86" s="14"/>
      <c r="G86" s="14"/>
      <c r="H86" s="14"/>
      <c r="I86" s="14"/>
      <c r="J86" s="14"/>
      <c r="K86" s="14"/>
      <c r="L86" s="14"/>
      <c r="M86" s="14"/>
      <c r="N86" s="43"/>
      <c r="O86" s="16">
        <f>N86-C86</f>
        <v>-363</v>
      </c>
      <c r="P86" s="17" t="s">
        <v>61</v>
      </c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81" t="s">
        <v>84</v>
      </c>
      <c r="C87" s="83">
        <v>4.0</v>
      </c>
      <c r="D87" s="17">
        <v>4.0</v>
      </c>
      <c r="E87" s="17"/>
      <c r="F87" s="17"/>
      <c r="G87" s="17"/>
      <c r="H87" s="17"/>
      <c r="I87" s="17"/>
      <c r="J87" s="17"/>
      <c r="K87" s="17"/>
      <c r="L87" s="17"/>
      <c r="M87" s="17"/>
      <c r="N87" s="47"/>
      <c r="O87" s="16">
        <f>SUM(C87:N87)</f>
        <v>8</v>
      </c>
      <c r="P87" s="17" t="s">
        <v>19</v>
      </c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81" t="s">
        <v>85</v>
      </c>
      <c r="C88" s="51">
        <v>44.0</v>
      </c>
      <c r="D88" s="46">
        <v>44.0</v>
      </c>
      <c r="E88" s="46"/>
      <c r="F88" s="46"/>
      <c r="G88" s="46"/>
      <c r="H88" s="46"/>
      <c r="I88" s="17"/>
      <c r="J88" s="17"/>
      <c r="K88" s="46"/>
      <c r="L88" s="46"/>
      <c r="M88" s="46"/>
      <c r="N88" s="47"/>
      <c r="O88" s="16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81" t="s">
        <v>86</v>
      </c>
      <c r="C89" s="52">
        <v>12.0</v>
      </c>
      <c r="D89" s="54">
        <v>13.0</v>
      </c>
      <c r="E89" s="54"/>
      <c r="F89" s="54"/>
      <c r="G89" s="54"/>
      <c r="H89" s="54"/>
      <c r="I89" s="19"/>
      <c r="J89" s="19"/>
      <c r="K89" s="54"/>
      <c r="L89" s="54"/>
      <c r="M89" s="54"/>
      <c r="N89" s="99"/>
      <c r="O89" s="16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6" t="s">
        <v>87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00" t="s">
        <v>88</v>
      </c>
      <c r="D93" s="100" t="s">
        <v>89</v>
      </c>
      <c r="E93" s="100" t="s">
        <v>90</v>
      </c>
      <c r="F93" s="100" t="s">
        <v>91</v>
      </c>
      <c r="G93" s="100" t="s">
        <v>92</v>
      </c>
      <c r="H93" s="100" t="s">
        <v>93</v>
      </c>
      <c r="I93" s="100" t="s">
        <v>94</v>
      </c>
      <c r="J93" s="100" t="s">
        <v>95</v>
      </c>
      <c r="K93" s="100" t="s">
        <v>96</v>
      </c>
      <c r="L93" s="100" t="s">
        <v>97</v>
      </c>
      <c r="M93" s="100" t="s">
        <v>98</v>
      </c>
      <c r="N93" s="100" t="s">
        <v>99</v>
      </c>
      <c r="O93" s="100" t="s">
        <v>12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8" t="s">
        <v>100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81" t="s">
        <v>101</v>
      </c>
      <c r="C95" s="13">
        <v>10.0</v>
      </c>
      <c r="D95" s="14">
        <v>0.0</v>
      </c>
      <c r="E95" s="14"/>
      <c r="F95" s="14"/>
      <c r="G95" s="14"/>
      <c r="H95" s="14"/>
      <c r="I95" s="14"/>
      <c r="J95" s="14"/>
      <c r="K95" s="14"/>
      <c r="L95" s="14"/>
      <c r="M95" s="14"/>
      <c r="N95" s="15"/>
      <c r="O95" s="16">
        <f t="shared" ref="O95:O96" si="17">SUM(C95:N95)</f>
        <v>10</v>
      </c>
      <c r="P95" s="17" t="s">
        <v>19</v>
      </c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81" t="s">
        <v>102</v>
      </c>
      <c r="C96" s="18">
        <v>15.0</v>
      </c>
      <c r="D96" s="19">
        <v>9.0</v>
      </c>
      <c r="E96" s="19"/>
      <c r="F96" s="19"/>
      <c r="G96" s="19"/>
      <c r="H96" s="19"/>
      <c r="I96" s="19"/>
      <c r="J96" s="19"/>
      <c r="K96" s="19"/>
      <c r="L96" s="19"/>
      <c r="M96" s="19"/>
      <c r="N96" s="20"/>
      <c r="O96" s="16">
        <f t="shared" si="17"/>
        <v>24</v>
      </c>
      <c r="P96" s="17" t="s">
        <v>19</v>
      </c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24" t="s">
        <v>103</v>
      </c>
      <c r="C97" s="22">
        <f t="shared" ref="C97:O97" si="18">C96-C95</f>
        <v>5</v>
      </c>
      <c r="D97" s="22">
        <f t="shared" si="18"/>
        <v>9</v>
      </c>
      <c r="E97" s="22">
        <f t="shared" si="18"/>
        <v>0</v>
      </c>
      <c r="F97" s="22">
        <f t="shared" si="18"/>
        <v>0</v>
      </c>
      <c r="G97" s="22">
        <f t="shared" si="18"/>
        <v>0</v>
      </c>
      <c r="H97" s="22">
        <f t="shared" si="18"/>
        <v>0</v>
      </c>
      <c r="I97" s="22">
        <f t="shared" si="18"/>
        <v>0</v>
      </c>
      <c r="J97" s="22">
        <f t="shared" si="18"/>
        <v>0</v>
      </c>
      <c r="K97" s="22">
        <f t="shared" si="18"/>
        <v>0</v>
      </c>
      <c r="L97" s="22">
        <f t="shared" si="18"/>
        <v>0</v>
      </c>
      <c r="M97" s="22">
        <f t="shared" si="18"/>
        <v>0</v>
      </c>
      <c r="N97" s="22">
        <f t="shared" si="18"/>
        <v>0</v>
      </c>
      <c r="O97" s="23">
        <f t="shared" si="18"/>
        <v>14</v>
      </c>
      <c r="P97" s="17" t="s">
        <v>61</v>
      </c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24" t="s">
        <v>104</v>
      </c>
      <c r="C98" s="101">
        <f t="shared" ref="C98:E98" si="19">C97/C95</f>
        <v>0.5</v>
      </c>
      <c r="D98" s="101" t="str">
        <f t="shared" si="19"/>
        <v>#DIV/0!</v>
      </c>
      <c r="E98" s="101" t="str">
        <f t="shared" si="19"/>
        <v>#DIV/0!</v>
      </c>
      <c r="F98" s="101" t="str">
        <f>F95/F96</f>
        <v>#DIV/0!</v>
      </c>
      <c r="G98" s="101" t="str">
        <f t="shared" ref="G98:O98" si="20">G97/G95</f>
        <v>#DIV/0!</v>
      </c>
      <c r="H98" s="101" t="str">
        <f t="shared" si="20"/>
        <v>#DIV/0!</v>
      </c>
      <c r="I98" s="101" t="str">
        <f t="shared" si="20"/>
        <v>#DIV/0!</v>
      </c>
      <c r="J98" s="101" t="str">
        <f t="shared" si="20"/>
        <v>#DIV/0!</v>
      </c>
      <c r="K98" s="101" t="str">
        <f t="shared" si="20"/>
        <v>#DIV/0!</v>
      </c>
      <c r="L98" s="101" t="str">
        <f t="shared" si="20"/>
        <v>#DIV/0!</v>
      </c>
      <c r="M98" s="101" t="str">
        <f t="shared" si="20"/>
        <v>#DIV/0!</v>
      </c>
      <c r="N98" s="101" t="str">
        <f t="shared" si="20"/>
        <v>#DIV/0!</v>
      </c>
      <c r="O98" s="102">
        <f t="shared" si="20"/>
        <v>1.4</v>
      </c>
      <c r="P98" s="17" t="s">
        <v>61</v>
      </c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7"/>
      <c r="D99" s="1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81" t="s">
        <v>105</v>
      </c>
      <c r="C100" s="13">
        <v>10.0</v>
      </c>
      <c r="D100" s="14">
        <v>0.0</v>
      </c>
      <c r="E100" s="14"/>
      <c r="F100" s="14"/>
      <c r="G100" s="14"/>
      <c r="H100" s="14"/>
      <c r="I100" s="14"/>
      <c r="J100" s="14"/>
      <c r="K100" s="14"/>
      <c r="L100" s="14"/>
      <c r="M100" s="14"/>
      <c r="N100" s="15"/>
      <c r="O100" s="16">
        <f t="shared" ref="O100:O101" si="21">SUM(C100:N100)</f>
        <v>10</v>
      </c>
      <c r="P100" s="17" t="s">
        <v>19</v>
      </c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03" t="s">
        <v>106</v>
      </c>
      <c r="C101" s="18">
        <v>15.0</v>
      </c>
      <c r="D101" s="19">
        <v>600.0</v>
      </c>
      <c r="E101" s="19"/>
      <c r="F101" s="19"/>
      <c r="G101" s="19"/>
      <c r="H101" s="19"/>
      <c r="I101" s="19"/>
      <c r="J101" s="19"/>
      <c r="K101" s="19"/>
      <c r="L101" s="19"/>
      <c r="M101" s="19"/>
      <c r="N101" s="20"/>
      <c r="O101" s="16">
        <f t="shared" si="21"/>
        <v>615</v>
      </c>
      <c r="P101" s="17" t="s">
        <v>19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24" t="s">
        <v>107</v>
      </c>
      <c r="C102" s="48">
        <f t="shared" ref="C102:O102" si="22">C101-C100</f>
        <v>5</v>
      </c>
      <c r="D102" s="48">
        <f t="shared" si="22"/>
        <v>600</v>
      </c>
      <c r="E102" s="48">
        <f t="shared" si="22"/>
        <v>0</v>
      </c>
      <c r="F102" s="48">
        <f t="shared" si="22"/>
        <v>0</v>
      </c>
      <c r="G102" s="48">
        <f t="shared" si="22"/>
        <v>0</v>
      </c>
      <c r="H102" s="48">
        <f t="shared" si="22"/>
        <v>0</v>
      </c>
      <c r="I102" s="48">
        <f t="shared" si="22"/>
        <v>0</v>
      </c>
      <c r="J102" s="48">
        <f t="shared" si="22"/>
        <v>0</v>
      </c>
      <c r="K102" s="48">
        <f t="shared" si="22"/>
        <v>0</v>
      </c>
      <c r="L102" s="48">
        <f t="shared" si="22"/>
        <v>0</v>
      </c>
      <c r="M102" s="48">
        <f t="shared" si="22"/>
        <v>0</v>
      </c>
      <c r="N102" s="48">
        <f t="shared" si="22"/>
        <v>0</v>
      </c>
      <c r="O102" s="23">
        <f t="shared" si="22"/>
        <v>605</v>
      </c>
      <c r="P102" s="17" t="s">
        <v>61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24" t="s">
        <v>104</v>
      </c>
      <c r="C103" s="104">
        <f t="shared" ref="C103:O103" si="23">C102/C100</f>
        <v>0.5</v>
      </c>
      <c r="D103" s="104" t="str">
        <f t="shared" si="23"/>
        <v>#DIV/0!</v>
      </c>
      <c r="E103" s="104" t="str">
        <f t="shared" si="23"/>
        <v>#DIV/0!</v>
      </c>
      <c r="F103" s="104" t="str">
        <f t="shared" si="23"/>
        <v>#DIV/0!</v>
      </c>
      <c r="G103" s="104" t="str">
        <f t="shared" si="23"/>
        <v>#DIV/0!</v>
      </c>
      <c r="H103" s="104" t="str">
        <f t="shared" si="23"/>
        <v>#DIV/0!</v>
      </c>
      <c r="I103" s="104" t="str">
        <f t="shared" si="23"/>
        <v>#DIV/0!</v>
      </c>
      <c r="J103" s="104" t="str">
        <f t="shared" si="23"/>
        <v>#DIV/0!</v>
      </c>
      <c r="K103" s="104" t="str">
        <f t="shared" si="23"/>
        <v>#DIV/0!</v>
      </c>
      <c r="L103" s="104" t="str">
        <f t="shared" si="23"/>
        <v>#DIV/0!</v>
      </c>
      <c r="M103" s="104" t="str">
        <f t="shared" si="23"/>
        <v>#DIV/0!</v>
      </c>
      <c r="N103" s="104" t="str">
        <f t="shared" si="23"/>
        <v>#DIV/0!</v>
      </c>
      <c r="O103" s="105">
        <f t="shared" si="23"/>
        <v>60.5</v>
      </c>
      <c r="P103" s="17" t="s">
        <v>61</v>
      </c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8" t="s">
        <v>108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81" t="s">
        <v>101</v>
      </c>
      <c r="C106" s="13">
        <v>30.0</v>
      </c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79"/>
      <c r="O106" s="16"/>
      <c r="P106" s="17" t="s">
        <v>19</v>
      </c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81" t="s">
        <v>102</v>
      </c>
      <c r="C107" s="18">
        <v>35.0</v>
      </c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65"/>
      <c r="O107" s="16"/>
      <c r="P107" s="17" t="s">
        <v>19</v>
      </c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24" t="s">
        <v>103</v>
      </c>
      <c r="C108" s="22">
        <f t="shared" ref="C108:O108" si="24">C107-C106</f>
        <v>5</v>
      </c>
      <c r="D108" s="22">
        <f t="shared" si="24"/>
        <v>0</v>
      </c>
      <c r="E108" s="22">
        <f t="shared" si="24"/>
        <v>0</v>
      </c>
      <c r="F108" s="22">
        <f t="shared" si="24"/>
        <v>0</v>
      </c>
      <c r="G108" s="22">
        <f t="shared" si="24"/>
        <v>0</v>
      </c>
      <c r="H108" s="22">
        <f t="shared" si="24"/>
        <v>0</v>
      </c>
      <c r="I108" s="22">
        <f t="shared" si="24"/>
        <v>0</v>
      </c>
      <c r="J108" s="22">
        <f t="shared" si="24"/>
        <v>0</v>
      </c>
      <c r="K108" s="22">
        <f t="shared" si="24"/>
        <v>0</v>
      </c>
      <c r="L108" s="22">
        <f t="shared" si="24"/>
        <v>0</v>
      </c>
      <c r="M108" s="22">
        <f t="shared" si="24"/>
        <v>0</v>
      </c>
      <c r="N108" s="22">
        <f t="shared" si="24"/>
        <v>0</v>
      </c>
      <c r="O108" s="23">
        <f t="shared" si="24"/>
        <v>0</v>
      </c>
      <c r="P108" s="17" t="s">
        <v>61</v>
      </c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24" t="s">
        <v>104</v>
      </c>
      <c r="C109" s="104">
        <f t="shared" ref="C109:O109" si="25">C108/C106</f>
        <v>0.1666666667</v>
      </c>
      <c r="D109" s="104" t="str">
        <f t="shared" si="25"/>
        <v>#DIV/0!</v>
      </c>
      <c r="E109" s="104" t="str">
        <f t="shared" si="25"/>
        <v>#DIV/0!</v>
      </c>
      <c r="F109" s="104" t="str">
        <f t="shared" si="25"/>
        <v>#DIV/0!</v>
      </c>
      <c r="G109" s="104" t="str">
        <f t="shared" si="25"/>
        <v>#DIV/0!</v>
      </c>
      <c r="H109" s="104" t="str">
        <f t="shared" si="25"/>
        <v>#DIV/0!</v>
      </c>
      <c r="I109" s="104" t="str">
        <f t="shared" si="25"/>
        <v>#DIV/0!</v>
      </c>
      <c r="J109" s="104" t="str">
        <f t="shared" si="25"/>
        <v>#DIV/0!</v>
      </c>
      <c r="K109" s="104" t="str">
        <f t="shared" si="25"/>
        <v>#DIV/0!</v>
      </c>
      <c r="L109" s="104" t="str">
        <f t="shared" si="25"/>
        <v>#DIV/0!</v>
      </c>
      <c r="M109" s="104" t="str">
        <f t="shared" si="25"/>
        <v>#DIV/0!</v>
      </c>
      <c r="N109" s="104" t="str">
        <f t="shared" si="25"/>
        <v>#DIV/0!</v>
      </c>
      <c r="O109" s="105" t="str">
        <f t="shared" si="25"/>
        <v>#DIV/0!</v>
      </c>
      <c r="P109" s="17" t="s">
        <v>61</v>
      </c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81" t="s">
        <v>105</v>
      </c>
      <c r="C111" s="13">
        <v>1500.0</v>
      </c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79"/>
      <c r="O111" s="16"/>
      <c r="P111" s="17" t="s">
        <v>19</v>
      </c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03" t="s">
        <v>106</v>
      </c>
      <c r="C112" s="18">
        <v>2000.0</v>
      </c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65"/>
      <c r="O112" s="16"/>
      <c r="P112" s="17" t="s">
        <v>19</v>
      </c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24" t="s">
        <v>107</v>
      </c>
      <c r="C113" s="22">
        <f t="shared" ref="C113:O113" si="26">C112-C111</f>
        <v>500</v>
      </c>
      <c r="D113" s="22">
        <f t="shared" si="26"/>
        <v>0</v>
      </c>
      <c r="E113" s="22">
        <f t="shared" si="26"/>
        <v>0</v>
      </c>
      <c r="F113" s="22">
        <f t="shared" si="26"/>
        <v>0</v>
      </c>
      <c r="G113" s="22">
        <f t="shared" si="26"/>
        <v>0</v>
      </c>
      <c r="H113" s="22">
        <f t="shared" si="26"/>
        <v>0</v>
      </c>
      <c r="I113" s="22">
        <f t="shared" si="26"/>
        <v>0</v>
      </c>
      <c r="J113" s="22">
        <f t="shared" si="26"/>
        <v>0</v>
      </c>
      <c r="K113" s="22">
        <f t="shared" si="26"/>
        <v>0</v>
      </c>
      <c r="L113" s="22">
        <f t="shared" si="26"/>
        <v>0</v>
      </c>
      <c r="M113" s="22">
        <f t="shared" si="26"/>
        <v>0</v>
      </c>
      <c r="N113" s="22">
        <f t="shared" si="26"/>
        <v>0</v>
      </c>
      <c r="O113" s="23">
        <f t="shared" si="26"/>
        <v>0</v>
      </c>
      <c r="P113" s="17" t="s">
        <v>61</v>
      </c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24" t="s">
        <v>104</v>
      </c>
      <c r="C114" s="104">
        <f t="shared" ref="C114:O114" si="27">C113/C111</f>
        <v>0.3333333333</v>
      </c>
      <c r="D114" s="104" t="str">
        <f t="shared" si="27"/>
        <v>#DIV/0!</v>
      </c>
      <c r="E114" s="104" t="str">
        <f t="shared" si="27"/>
        <v>#DIV/0!</v>
      </c>
      <c r="F114" s="104" t="str">
        <f t="shared" si="27"/>
        <v>#DIV/0!</v>
      </c>
      <c r="G114" s="104" t="str">
        <f t="shared" si="27"/>
        <v>#DIV/0!</v>
      </c>
      <c r="H114" s="104" t="str">
        <f t="shared" si="27"/>
        <v>#DIV/0!</v>
      </c>
      <c r="I114" s="104" t="str">
        <f t="shared" si="27"/>
        <v>#DIV/0!</v>
      </c>
      <c r="J114" s="104" t="str">
        <f t="shared" si="27"/>
        <v>#DIV/0!</v>
      </c>
      <c r="K114" s="104" t="str">
        <f t="shared" si="27"/>
        <v>#DIV/0!</v>
      </c>
      <c r="L114" s="104" t="str">
        <f t="shared" si="27"/>
        <v>#DIV/0!</v>
      </c>
      <c r="M114" s="104" t="str">
        <f t="shared" si="27"/>
        <v>#DIV/0!</v>
      </c>
      <c r="N114" s="104" t="str">
        <f t="shared" si="27"/>
        <v>#DIV/0!</v>
      </c>
      <c r="O114" s="105" t="str">
        <f t="shared" si="27"/>
        <v>#DIV/0!</v>
      </c>
      <c r="P114" s="17" t="s">
        <v>61</v>
      </c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3">
    <mergeCell ref="A2:G2"/>
    <mergeCell ref="N2:O3"/>
    <mergeCell ref="A3:G4"/>
  </mergeCells>
  <conditionalFormatting sqref="Q9">
    <cfRule type="cellIs" dxfId="0" priority="1" operator="greaterThan">
      <formula>0</formula>
    </cfRule>
  </conditionalFormatting>
  <conditionalFormatting sqref="Q10">
    <cfRule type="cellIs" dxfId="1" priority="2" operator="lessThan">
      <formula>0</formula>
    </cfRule>
  </conditionalFormatting>
  <conditionalFormatting sqref="C12:O12">
    <cfRule type="cellIs" dxfId="0" priority="3" operator="greaterThan">
      <formula>0</formula>
    </cfRule>
  </conditionalFormatting>
  <conditionalFormatting sqref="C12:O12">
    <cfRule type="cellIs" dxfId="2" priority="4" operator="lessThan">
      <formula>0</formula>
    </cfRule>
  </conditionalFormatting>
  <conditionalFormatting sqref="C13:O14">
    <cfRule type="cellIs" dxfId="0" priority="5" operator="greaterThan">
      <formula>0</formula>
    </cfRule>
  </conditionalFormatting>
  <conditionalFormatting sqref="C13:O14">
    <cfRule type="cellIs" dxfId="2" priority="6" operator="lessThan">
      <formula>0</formula>
    </cfRule>
  </conditionalFormatting>
  <conditionalFormatting sqref="C11:O11">
    <cfRule type="cellIs" dxfId="0" priority="7" operator="greaterThan">
      <formula>0</formula>
    </cfRule>
  </conditionalFormatting>
  <conditionalFormatting sqref="C11:O11">
    <cfRule type="cellIs" dxfId="2" priority="8" operator="lessThan">
      <formula>0</formula>
    </cfRule>
  </conditionalFormatting>
  <conditionalFormatting sqref="C19:O22">
    <cfRule type="cellIs" dxfId="0" priority="9" operator="greaterThan">
      <formula>0</formula>
    </cfRule>
  </conditionalFormatting>
  <conditionalFormatting sqref="C19:O22">
    <cfRule type="cellIs" dxfId="2" priority="10" operator="lessThan">
      <formula>0</formula>
    </cfRule>
  </conditionalFormatting>
  <conditionalFormatting sqref="C97:O98">
    <cfRule type="cellIs" dxfId="0" priority="11" operator="greaterThan">
      <formula>0</formula>
    </cfRule>
  </conditionalFormatting>
  <conditionalFormatting sqref="C97:O98">
    <cfRule type="cellIs" dxfId="2" priority="12" operator="lessThan">
      <formula>0</formula>
    </cfRule>
  </conditionalFormatting>
  <conditionalFormatting sqref="C102:O103">
    <cfRule type="cellIs" dxfId="0" priority="13" operator="greaterThan">
      <formula>0</formula>
    </cfRule>
  </conditionalFormatting>
  <conditionalFormatting sqref="C102:O103">
    <cfRule type="cellIs" dxfId="2" priority="14" operator="lessThan">
      <formula>0</formula>
    </cfRule>
  </conditionalFormatting>
  <conditionalFormatting sqref="C108:O109">
    <cfRule type="cellIs" dxfId="0" priority="15" operator="greaterThan">
      <formula>0</formula>
    </cfRule>
  </conditionalFormatting>
  <conditionalFormatting sqref="C108:O109">
    <cfRule type="cellIs" dxfId="2" priority="16" operator="lessThan">
      <formula>0</formula>
    </cfRule>
  </conditionalFormatting>
  <conditionalFormatting sqref="O86">
    <cfRule type="cellIs" dxfId="3" priority="17" operator="greaterThan">
      <formula>0</formula>
    </cfRule>
  </conditionalFormatting>
  <conditionalFormatting sqref="O86">
    <cfRule type="cellIs" dxfId="4" priority="18" operator="lessThan">
      <formula>0</formula>
    </cfRule>
  </conditionalFormatting>
  <conditionalFormatting sqref="C113:O114">
    <cfRule type="cellIs" dxfId="3" priority="19" operator="greaterThan">
      <formula>0</formula>
    </cfRule>
  </conditionalFormatting>
  <conditionalFormatting sqref="C113:O114">
    <cfRule type="cellIs" dxfId="1" priority="20" operator="lessThan">
      <formula>0</formula>
    </cfRule>
  </conditionalFormatting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71"/>
  </cols>
  <sheetData>
    <row r="1">
      <c r="A1" s="106" t="s">
        <v>109</v>
      </c>
    </row>
    <row r="3">
      <c r="A3" s="82"/>
      <c r="B3" s="107" t="s">
        <v>0</v>
      </c>
      <c r="C3" s="107" t="s">
        <v>1</v>
      </c>
      <c r="D3" s="107" t="s">
        <v>2</v>
      </c>
      <c r="E3" s="107" t="s">
        <v>3</v>
      </c>
      <c r="F3" s="107" t="s">
        <v>4</v>
      </c>
      <c r="G3" s="107" t="s">
        <v>5</v>
      </c>
      <c r="H3" s="107" t="s">
        <v>6</v>
      </c>
      <c r="I3" s="107" t="s">
        <v>7</v>
      </c>
      <c r="J3" s="107" t="s">
        <v>8</v>
      </c>
      <c r="K3" s="107" t="s">
        <v>9</v>
      </c>
      <c r="L3" s="107" t="s">
        <v>10</v>
      </c>
      <c r="M3" s="107" t="s">
        <v>11</v>
      </c>
      <c r="N3" s="108" t="s">
        <v>12</v>
      </c>
    </row>
    <row r="4">
      <c r="A4" s="63" t="s">
        <v>18</v>
      </c>
      <c r="B4" s="12">
        <f>'2022'!C9</f>
        <v>1100</v>
      </c>
      <c r="C4" s="12">
        <f>'2022'!D9</f>
        <v>1200</v>
      </c>
      <c r="D4" s="12" t="str">
        <f>'2022'!E9</f>
        <v/>
      </c>
      <c r="E4" s="12" t="str">
        <f>'2022'!F9</f>
        <v/>
      </c>
      <c r="F4" s="12" t="str">
        <f>'2022'!G9</f>
        <v/>
      </c>
      <c r="G4" s="12" t="str">
        <f>'2022'!H9</f>
        <v/>
      </c>
      <c r="H4" s="12" t="str">
        <f>'2022'!I9</f>
        <v/>
      </c>
      <c r="I4" s="12" t="str">
        <f>'2022'!J9</f>
        <v/>
      </c>
      <c r="J4" s="12" t="str">
        <f>'2022'!K9</f>
        <v/>
      </c>
      <c r="K4" s="12" t="str">
        <f>'2022'!L9</f>
        <v/>
      </c>
      <c r="L4" s="12" t="str">
        <f>'2022'!M9</f>
        <v/>
      </c>
      <c r="M4" s="12" t="str">
        <f>'2022'!N9</f>
        <v/>
      </c>
      <c r="N4" s="109">
        <f t="shared" ref="N4:N5" si="1">SUM(B4:M4)</f>
        <v>2300</v>
      </c>
    </row>
    <row r="5">
      <c r="A5" s="63" t="s">
        <v>20</v>
      </c>
      <c r="B5" s="12">
        <f>'2022'!C10</f>
        <v>1300</v>
      </c>
      <c r="C5" s="12">
        <f>'2022'!D10</f>
        <v>2000</v>
      </c>
      <c r="D5" s="12" t="str">
        <f>'2022'!E10</f>
        <v/>
      </c>
      <c r="E5" s="12" t="str">
        <f>'2022'!F10</f>
        <v/>
      </c>
      <c r="F5" s="12" t="str">
        <f>'2022'!G10</f>
        <v/>
      </c>
      <c r="G5" s="12" t="str">
        <f>'2022'!H10</f>
        <v/>
      </c>
      <c r="H5" s="12" t="str">
        <f>'2022'!I10</f>
        <v/>
      </c>
      <c r="I5" s="12" t="str">
        <f>'2022'!J10</f>
        <v/>
      </c>
      <c r="J5" s="12" t="str">
        <f>'2022'!K10</f>
        <v/>
      </c>
      <c r="K5" s="12" t="str">
        <f>'2022'!L10</f>
        <v/>
      </c>
      <c r="L5" s="12" t="str">
        <f>'2022'!M10</f>
        <v/>
      </c>
      <c r="M5" s="12" t="str">
        <f>'2022'!N10</f>
        <v/>
      </c>
      <c r="N5" s="109">
        <f t="shared" si="1"/>
        <v>3300</v>
      </c>
    </row>
    <row r="6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109">
        <f>N5-N4</f>
        <v>1000</v>
      </c>
    </row>
    <row r="39">
      <c r="A39" s="82"/>
      <c r="B39" s="107" t="s">
        <v>0</v>
      </c>
      <c r="C39" s="107" t="s">
        <v>1</v>
      </c>
      <c r="D39" s="107" t="s">
        <v>2</v>
      </c>
      <c r="E39" s="107" t="s">
        <v>3</v>
      </c>
      <c r="F39" s="107" t="s">
        <v>4</v>
      </c>
      <c r="G39" s="107" t="s">
        <v>5</v>
      </c>
      <c r="H39" s="107" t="s">
        <v>6</v>
      </c>
      <c r="I39" s="107" t="s">
        <v>7</v>
      </c>
      <c r="J39" s="107" t="s">
        <v>8</v>
      </c>
      <c r="K39" s="107" t="s">
        <v>9</v>
      </c>
      <c r="L39" s="107" t="s">
        <v>10</v>
      </c>
      <c r="M39" s="107" t="s">
        <v>11</v>
      </c>
      <c r="N39" s="108" t="s">
        <v>12</v>
      </c>
    </row>
    <row r="40">
      <c r="A40" s="63" t="s">
        <v>110</v>
      </c>
      <c r="B40" s="12">
        <f>'2022'!C17</f>
        <v>15000</v>
      </c>
      <c r="C40" s="12">
        <f>'2022'!D17</f>
        <v>13000</v>
      </c>
      <c r="D40" s="12" t="str">
        <f>'2022'!E17</f>
        <v/>
      </c>
      <c r="E40" s="12" t="str">
        <f>'2022'!F17</f>
        <v/>
      </c>
      <c r="F40" s="12" t="str">
        <f>'2022'!G17</f>
        <v/>
      </c>
      <c r="G40" s="12" t="str">
        <f>'2022'!H17</f>
        <v/>
      </c>
      <c r="H40" s="12" t="str">
        <f>'2022'!I17</f>
        <v/>
      </c>
      <c r="I40" s="12" t="str">
        <f>'2022'!J17</f>
        <v/>
      </c>
      <c r="J40" s="12" t="str">
        <f>'2022'!K17</f>
        <v/>
      </c>
      <c r="K40" s="12" t="str">
        <f>'2022'!L17</f>
        <v/>
      </c>
      <c r="L40" s="12" t="str">
        <f>'2022'!M17</f>
        <v/>
      </c>
      <c r="M40" s="12" t="str">
        <f>'2022'!N17</f>
        <v/>
      </c>
      <c r="N40" s="109">
        <f t="shared" ref="N40:N41" si="2">SUM(B40:M40)</f>
        <v>28000</v>
      </c>
    </row>
    <row r="41">
      <c r="A41" s="63" t="s">
        <v>111</v>
      </c>
      <c r="B41" s="12" t="str">
        <f>'2022'!C18</f>
        <v/>
      </c>
      <c r="C41" s="12" t="str">
        <f>'2022'!D18</f>
        <v/>
      </c>
      <c r="D41" s="12" t="str">
        <f>'2022'!E18</f>
        <v/>
      </c>
      <c r="E41" s="12" t="str">
        <f>'2022'!F18</f>
        <v/>
      </c>
      <c r="F41" s="12" t="str">
        <f>'2022'!G18</f>
        <v/>
      </c>
      <c r="G41" s="12" t="str">
        <f>'2022'!H18</f>
        <v/>
      </c>
      <c r="H41" s="12" t="str">
        <f>'2022'!I18</f>
        <v/>
      </c>
      <c r="I41" s="12" t="str">
        <f>'2022'!J18</f>
        <v/>
      </c>
      <c r="J41" s="12" t="str">
        <f>'2022'!K18</f>
        <v/>
      </c>
      <c r="K41" s="12" t="str">
        <f>'2022'!L18</f>
        <v/>
      </c>
      <c r="L41" s="12" t="str">
        <f>'2022'!M18</f>
        <v/>
      </c>
      <c r="M41" s="12" t="str">
        <f>'2022'!N18</f>
        <v/>
      </c>
      <c r="N41" s="109">
        <f t="shared" si="2"/>
        <v>0</v>
      </c>
    </row>
    <row r="42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109">
        <f>N41-N40</f>
        <v>-28000</v>
      </c>
    </row>
    <row r="75">
      <c r="A75" s="110" t="s">
        <v>112</v>
      </c>
      <c r="B75" s="107" t="s">
        <v>0</v>
      </c>
      <c r="C75" s="107" t="s">
        <v>1</v>
      </c>
      <c r="D75" s="107" t="s">
        <v>2</v>
      </c>
      <c r="E75" s="107" t="s">
        <v>3</v>
      </c>
      <c r="F75" s="107" t="s">
        <v>4</v>
      </c>
      <c r="G75" s="107" t="s">
        <v>5</v>
      </c>
      <c r="H75" s="107" t="s">
        <v>6</v>
      </c>
      <c r="I75" s="107" t="s">
        <v>7</v>
      </c>
      <c r="J75" s="107" t="s">
        <v>8</v>
      </c>
      <c r="K75" s="107" t="s">
        <v>9</v>
      </c>
      <c r="L75" s="107" t="s">
        <v>10</v>
      </c>
      <c r="M75" s="107" t="s">
        <v>11</v>
      </c>
      <c r="N75" s="108" t="s">
        <v>12</v>
      </c>
    </row>
    <row r="76">
      <c r="A76" s="63" t="str">
        <f>'2022'!B50</f>
        <v>Solgte billetter på nett</v>
      </c>
      <c r="B76" s="57">
        <f>'2022'!C50</f>
        <v>15</v>
      </c>
      <c r="C76" s="57">
        <f>'2022'!D50</f>
        <v>50</v>
      </c>
      <c r="D76" s="57">
        <f>'2022'!E50</f>
        <v>44</v>
      </c>
      <c r="E76" s="57" t="str">
        <f>'2022'!F50</f>
        <v/>
      </c>
      <c r="F76" s="57" t="str">
        <f>'2022'!G50</f>
        <v/>
      </c>
      <c r="G76" s="57" t="str">
        <f>'2022'!H50</f>
        <v/>
      </c>
      <c r="H76" s="57" t="str">
        <f>'2022'!I50</f>
        <v/>
      </c>
      <c r="I76" s="57" t="str">
        <f>'2022'!J50</f>
        <v/>
      </c>
      <c r="J76" s="57" t="str">
        <f>'2022'!K50</f>
        <v/>
      </c>
      <c r="K76" s="57" t="str">
        <f>'2022'!L50</f>
        <v/>
      </c>
      <c r="L76" s="57" t="str">
        <f>'2022'!M50</f>
        <v/>
      </c>
      <c r="M76" s="57" t="str">
        <f>'2022'!N50</f>
        <v/>
      </c>
      <c r="N76" s="82">
        <f t="shared" ref="N76:N77" si="3">SUM(B76:M76)</f>
        <v>109</v>
      </c>
    </row>
    <row r="77">
      <c r="A77" s="63" t="str">
        <f>'2022'!B51</f>
        <v>Sign up nyhetsbrev</v>
      </c>
      <c r="B77" s="57">
        <f>'2022'!C51</f>
        <v>2</v>
      </c>
      <c r="C77" s="57">
        <f>'2022'!D51</f>
        <v>3</v>
      </c>
      <c r="D77" s="57">
        <f>'2022'!E51</f>
        <v>4</v>
      </c>
      <c r="E77" s="57" t="str">
        <f>'2022'!F51</f>
        <v/>
      </c>
      <c r="F77" s="57" t="str">
        <f>'2022'!G51</f>
        <v/>
      </c>
      <c r="G77" s="57" t="str">
        <f>'2022'!H51</f>
        <v/>
      </c>
      <c r="H77" s="57" t="str">
        <f>'2022'!I51</f>
        <v/>
      </c>
      <c r="I77" s="57" t="str">
        <f>'2022'!J51</f>
        <v/>
      </c>
      <c r="J77" s="57" t="str">
        <f>'2022'!K51</f>
        <v/>
      </c>
      <c r="K77" s="57" t="str">
        <f>'2022'!L51</f>
        <v/>
      </c>
      <c r="L77" s="57" t="str">
        <f>'2022'!M51</f>
        <v/>
      </c>
      <c r="M77" s="57" t="str">
        <f>'2022'!N51</f>
        <v/>
      </c>
      <c r="N77" s="82">
        <f t="shared" si="3"/>
        <v>9</v>
      </c>
    </row>
    <row r="97">
      <c r="A97" s="111" t="s">
        <v>113</v>
      </c>
    </row>
    <row r="99">
      <c r="A99" s="82"/>
      <c r="B99" s="107" t="s">
        <v>0</v>
      </c>
      <c r="C99" s="107" t="s">
        <v>1</v>
      </c>
      <c r="D99" s="107" t="s">
        <v>2</v>
      </c>
      <c r="E99" s="107" t="s">
        <v>3</v>
      </c>
      <c r="F99" s="107" t="s">
        <v>4</v>
      </c>
      <c r="G99" s="107" t="s">
        <v>5</v>
      </c>
      <c r="H99" s="107" t="s">
        <v>6</v>
      </c>
      <c r="I99" s="107" t="s">
        <v>7</v>
      </c>
      <c r="J99" s="107" t="s">
        <v>8</v>
      </c>
      <c r="K99" s="107" t="s">
        <v>9</v>
      </c>
      <c r="L99" s="107" t="s">
        <v>10</v>
      </c>
      <c r="M99" s="107" t="s">
        <v>11</v>
      </c>
      <c r="N99" s="108" t="s">
        <v>12</v>
      </c>
    </row>
    <row r="100">
      <c r="A100" s="112" t="s">
        <v>114</v>
      </c>
      <c r="B100" s="12">
        <f>'2022'!C58</f>
        <v>5000</v>
      </c>
      <c r="C100" s="12">
        <f>'2022'!D58</f>
        <v>5002</v>
      </c>
      <c r="D100" s="12">
        <f>'2022'!E58</f>
        <v>1405</v>
      </c>
      <c r="E100" s="12" t="str">
        <f>'2022'!F58</f>
        <v/>
      </c>
      <c r="F100" s="12" t="str">
        <f>'2022'!G58</f>
        <v/>
      </c>
      <c r="G100" s="12" t="str">
        <f>'2022'!H58</f>
        <v/>
      </c>
      <c r="H100" s="12" t="str">
        <f>'2022'!I58</f>
        <v/>
      </c>
      <c r="I100" s="12" t="str">
        <f>'2022'!J58</f>
        <v/>
      </c>
      <c r="J100" s="12" t="str">
        <f>'2022'!K58</f>
        <v/>
      </c>
      <c r="K100" s="12" t="str">
        <f>'2022'!L58</f>
        <v/>
      </c>
      <c r="L100" s="12" t="str">
        <f>'2022'!M58</f>
        <v/>
      </c>
      <c r="M100" s="12" t="str">
        <f>'2022'!N58</f>
        <v/>
      </c>
      <c r="N100" s="109">
        <f t="shared" ref="N100:N101" si="4">SUM(B100:M100)</f>
        <v>11407</v>
      </c>
    </row>
    <row r="101">
      <c r="A101" s="112" t="s">
        <v>115</v>
      </c>
      <c r="B101" s="12">
        <f>'2022'!C67</f>
        <v>567</v>
      </c>
      <c r="C101" s="12">
        <f>'2022'!D67</f>
        <v>789</v>
      </c>
      <c r="D101" s="12">
        <f>'2022'!E67</f>
        <v>990</v>
      </c>
      <c r="E101" s="12" t="str">
        <f>'2022'!F67</f>
        <v/>
      </c>
      <c r="F101" s="12" t="str">
        <f>'2022'!G67</f>
        <v/>
      </c>
      <c r="G101" s="12" t="str">
        <f>'2022'!H67</f>
        <v/>
      </c>
      <c r="H101" s="12" t="str">
        <f>'2022'!I67</f>
        <v/>
      </c>
      <c r="I101" s="12" t="str">
        <f>'2022'!J67</f>
        <v/>
      </c>
      <c r="J101" s="12" t="str">
        <f>'2022'!K67</f>
        <v/>
      </c>
      <c r="K101" s="12" t="str">
        <f>'2022'!L67</f>
        <v/>
      </c>
      <c r="L101" s="12" t="str">
        <f>'2022'!M67</f>
        <v/>
      </c>
      <c r="M101" s="12" t="str">
        <f>'2022'!N67</f>
        <v/>
      </c>
      <c r="N101" s="109">
        <f t="shared" si="4"/>
        <v>2346</v>
      </c>
    </row>
    <row r="122">
      <c r="A122" s="82"/>
      <c r="B122" s="107" t="s">
        <v>0</v>
      </c>
      <c r="C122" s="107" t="s">
        <v>1</v>
      </c>
      <c r="D122" s="107" t="s">
        <v>2</v>
      </c>
      <c r="E122" s="107" t="s">
        <v>3</v>
      </c>
      <c r="F122" s="107" t="s">
        <v>4</v>
      </c>
      <c r="G122" s="107" t="s">
        <v>5</v>
      </c>
      <c r="H122" s="107" t="s">
        <v>6</v>
      </c>
      <c r="I122" s="107" t="s">
        <v>7</v>
      </c>
      <c r="J122" s="107" t="s">
        <v>8</v>
      </c>
      <c r="K122" s="107" t="s">
        <v>9</v>
      </c>
      <c r="L122" s="107" t="s">
        <v>10</v>
      </c>
      <c r="M122" s="107" t="s">
        <v>11</v>
      </c>
      <c r="N122" s="108" t="s">
        <v>12</v>
      </c>
    </row>
    <row r="123">
      <c r="A123" s="112" t="s">
        <v>116</v>
      </c>
      <c r="B123" s="57">
        <f>'2022'!C59</f>
        <v>20</v>
      </c>
      <c r="C123" s="57">
        <f>'2022'!D59</f>
        <v>15</v>
      </c>
      <c r="D123" s="57">
        <f>'2022'!E59</f>
        <v>7</v>
      </c>
      <c r="E123" s="57" t="str">
        <f>'2022'!F59</f>
        <v/>
      </c>
      <c r="F123" s="57" t="str">
        <f>'2022'!G59</f>
        <v/>
      </c>
      <c r="G123" s="57" t="str">
        <f>'2022'!H59</f>
        <v/>
      </c>
      <c r="H123" s="57" t="str">
        <f>'2022'!I59</f>
        <v/>
      </c>
      <c r="I123" s="57" t="str">
        <f>'2022'!J59</f>
        <v/>
      </c>
      <c r="J123" s="57" t="str">
        <f>'2022'!K59</f>
        <v/>
      </c>
      <c r="K123" s="57" t="str">
        <f>'2022'!L59</f>
        <v/>
      </c>
      <c r="L123" s="57" t="str">
        <f>'2022'!M59</f>
        <v/>
      </c>
      <c r="M123" s="57" t="str">
        <f>'2022'!N59</f>
        <v/>
      </c>
      <c r="N123" s="82">
        <f t="shared" ref="N123:N124" si="5">SUM(B123:M123)</f>
        <v>42</v>
      </c>
    </row>
    <row r="124">
      <c r="A124" s="108" t="s">
        <v>117</v>
      </c>
      <c r="B124" s="57">
        <f>'2022'!C68</f>
        <v>5</v>
      </c>
      <c r="C124" s="57">
        <f>'2022'!D68</f>
        <v>7</v>
      </c>
      <c r="D124" s="57">
        <f>'2022'!E68</f>
        <v>9</v>
      </c>
      <c r="E124" s="57" t="str">
        <f>'2022'!F68</f>
        <v/>
      </c>
      <c r="F124" s="57" t="str">
        <f>'2022'!G68</f>
        <v/>
      </c>
      <c r="G124" s="57" t="str">
        <f>'2022'!H68</f>
        <v/>
      </c>
      <c r="H124" s="57" t="str">
        <f>'2022'!I68</f>
        <v/>
      </c>
      <c r="I124" s="57" t="str">
        <f>'2022'!J68</f>
        <v/>
      </c>
      <c r="J124" s="57" t="str">
        <f>'2022'!K68</f>
        <v/>
      </c>
      <c r="K124" s="57" t="str">
        <f>'2022'!L68</f>
        <v/>
      </c>
      <c r="L124" s="57" t="str">
        <f>'2022'!M68</f>
        <v/>
      </c>
      <c r="M124" s="57" t="str">
        <f>'2022'!N68</f>
        <v/>
      </c>
      <c r="N124" s="82">
        <f t="shared" si="5"/>
        <v>21</v>
      </c>
    </row>
    <row r="146">
      <c r="A146" s="82"/>
      <c r="B146" s="107" t="s">
        <v>0</v>
      </c>
      <c r="C146" s="107" t="s">
        <v>1</v>
      </c>
      <c r="D146" s="107" t="s">
        <v>2</v>
      </c>
      <c r="E146" s="107" t="s">
        <v>3</v>
      </c>
      <c r="F146" s="107" t="s">
        <v>4</v>
      </c>
      <c r="G146" s="107" t="s">
        <v>5</v>
      </c>
      <c r="H146" s="107" t="s">
        <v>6</v>
      </c>
      <c r="I146" s="107" t="s">
        <v>7</v>
      </c>
      <c r="J146" s="107" t="s">
        <v>8</v>
      </c>
      <c r="K146" s="107" t="s">
        <v>9</v>
      </c>
      <c r="L146" s="107" t="s">
        <v>10</v>
      </c>
      <c r="M146" s="107" t="s">
        <v>11</v>
      </c>
      <c r="N146" s="108" t="s">
        <v>12</v>
      </c>
    </row>
    <row r="147">
      <c r="A147" s="113" t="s">
        <v>118</v>
      </c>
      <c r="B147" s="57">
        <f>'2022'!C60</f>
        <v>10000</v>
      </c>
      <c r="C147" s="57">
        <f>'2022'!D60</f>
        <v>8000</v>
      </c>
      <c r="D147" s="57">
        <f>'2022'!E60</f>
        <v>2799</v>
      </c>
      <c r="E147" s="57" t="str">
        <f>'2022'!F60</f>
        <v/>
      </c>
      <c r="F147" s="57" t="str">
        <f>'2022'!G60</f>
        <v/>
      </c>
      <c r="G147" s="57" t="str">
        <f>'2022'!H60</f>
        <v/>
      </c>
      <c r="H147" s="57" t="str">
        <f>'2022'!I60</f>
        <v/>
      </c>
      <c r="I147" s="57" t="str">
        <f>'2022'!J60</f>
        <v/>
      </c>
      <c r="J147" s="57" t="str">
        <f>'2022'!K60</f>
        <v/>
      </c>
      <c r="K147" s="57" t="str">
        <f>'2022'!L60</f>
        <v/>
      </c>
      <c r="L147" s="57" t="str">
        <f>'2022'!M60</f>
        <v/>
      </c>
      <c r="M147" s="57" t="str">
        <f>'2022'!N60</f>
        <v/>
      </c>
      <c r="N147" s="82">
        <f t="shared" ref="N147:N148" si="6">SUM(B147:M147)</f>
        <v>20799</v>
      </c>
    </row>
    <row r="148">
      <c r="A148" s="113" t="s">
        <v>119</v>
      </c>
      <c r="B148" s="57">
        <f>'2022'!C69</f>
        <v>500</v>
      </c>
      <c r="C148" s="57">
        <f>'2022'!D69</f>
        <v>600</v>
      </c>
      <c r="D148" s="57">
        <f>'2022'!E69</f>
        <v>700</v>
      </c>
      <c r="E148" s="57" t="str">
        <f>'2022'!F69</f>
        <v/>
      </c>
      <c r="F148" s="57" t="str">
        <f>'2022'!G69</f>
        <v/>
      </c>
      <c r="G148" s="57" t="str">
        <f>'2022'!H69</f>
        <v/>
      </c>
      <c r="H148" s="57" t="str">
        <f>'2022'!I69</f>
        <v/>
      </c>
      <c r="I148" s="57" t="str">
        <f>'2022'!J69</f>
        <v/>
      </c>
      <c r="J148" s="57" t="str">
        <f>'2022'!K69</f>
        <v/>
      </c>
      <c r="K148" s="57" t="str">
        <f>'2022'!L69</f>
        <v/>
      </c>
      <c r="L148" s="57" t="str">
        <f>'2022'!M69</f>
        <v/>
      </c>
      <c r="M148" s="57" t="str">
        <f>'2022'!N69</f>
        <v/>
      </c>
      <c r="N148" s="82">
        <f t="shared" si="6"/>
        <v>1800</v>
      </c>
    </row>
    <row r="170">
      <c r="A170" s="82"/>
      <c r="B170" s="107" t="s">
        <v>0</v>
      </c>
      <c r="C170" s="107" t="s">
        <v>1</v>
      </c>
      <c r="D170" s="107" t="s">
        <v>2</v>
      </c>
      <c r="E170" s="107" t="s">
        <v>3</v>
      </c>
      <c r="F170" s="107" t="s">
        <v>4</v>
      </c>
      <c r="G170" s="107" t="s">
        <v>5</v>
      </c>
      <c r="H170" s="107" t="s">
        <v>6</v>
      </c>
      <c r="I170" s="107" t="s">
        <v>7</v>
      </c>
      <c r="J170" s="107" t="s">
        <v>8</v>
      </c>
      <c r="K170" s="107" t="s">
        <v>9</v>
      </c>
      <c r="L170" s="107" t="s">
        <v>10</v>
      </c>
      <c r="M170" s="107" t="s">
        <v>11</v>
      </c>
      <c r="N170" s="108"/>
    </row>
    <row r="171">
      <c r="A171" s="113" t="s">
        <v>120</v>
      </c>
      <c r="B171" s="93">
        <f>'2022'!C61</f>
        <v>0.1</v>
      </c>
      <c r="C171" s="93">
        <f>'2022'!D61</f>
        <v>0.1066240171</v>
      </c>
      <c r="D171" s="93">
        <f>'2022'!E61</f>
        <v>0.2845958312</v>
      </c>
      <c r="E171" s="93" t="str">
        <f>'2022'!F61</f>
        <v>#DIV/0!</v>
      </c>
      <c r="F171" s="93" t="str">
        <f>'2022'!G61</f>
        <v>#DIV/0!</v>
      </c>
      <c r="G171" s="93" t="str">
        <f>'2022'!H61</f>
        <v>#DIV/0!</v>
      </c>
      <c r="H171" s="93" t="str">
        <f>'2022'!I61</f>
        <v>#DIV/0!</v>
      </c>
      <c r="I171" s="93" t="str">
        <f>'2022'!J61</f>
        <v>#DIV/0!</v>
      </c>
      <c r="J171" s="93" t="str">
        <f>'2022'!K61</f>
        <v>#DIV/0!</v>
      </c>
      <c r="K171" s="93" t="str">
        <f>'2022'!L61</f>
        <v>#DIV/0!</v>
      </c>
      <c r="L171" s="93" t="str">
        <f>'2022'!M61</f>
        <v>#DIV/0!</v>
      </c>
      <c r="M171" s="93" t="str">
        <f>'2022'!N61</f>
        <v>#DIV/0!</v>
      </c>
      <c r="N171" s="82"/>
    </row>
    <row r="172">
      <c r="A172" s="113" t="s">
        <v>121</v>
      </c>
      <c r="B172" s="93">
        <f>'2022'!C70</f>
        <v>0.176366843</v>
      </c>
      <c r="C172" s="93">
        <f>'2022'!D70</f>
        <v>0.1086366105</v>
      </c>
      <c r="D172" s="93">
        <f>'2022'!E70</f>
        <v>0.0785634119</v>
      </c>
      <c r="E172" s="93" t="str">
        <f>'2022'!F70</f>
        <v>#DIV/0!</v>
      </c>
      <c r="F172" s="93" t="str">
        <f>'2022'!G70</f>
        <v>#DIV/0!</v>
      </c>
      <c r="G172" s="93" t="str">
        <f>'2022'!H70</f>
        <v>#DIV/0!</v>
      </c>
      <c r="H172" s="93" t="str">
        <f>'2022'!I70</f>
        <v>#DIV/0!</v>
      </c>
      <c r="I172" s="93" t="str">
        <f>'2022'!J70</f>
        <v>#DIV/0!</v>
      </c>
      <c r="J172" s="93" t="str">
        <f>'2022'!K70</f>
        <v>#DIV/0!</v>
      </c>
      <c r="K172" s="93" t="str">
        <f>'2022'!L70</f>
        <v>#DIV/0!</v>
      </c>
      <c r="L172" s="93" t="str">
        <f>'2022'!M70</f>
        <v>#DIV/0!</v>
      </c>
      <c r="M172" s="93" t="str">
        <f>'2022'!N70</f>
        <v>#DIV/0!</v>
      </c>
      <c r="N172" s="82" t="str">
        <f>SUM(B172:M172)</f>
        <v>#DIV/0!</v>
      </c>
    </row>
    <row r="196">
      <c r="A196" s="82"/>
      <c r="B196" s="107" t="s">
        <v>0</v>
      </c>
      <c r="C196" s="107" t="s">
        <v>1</v>
      </c>
      <c r="D196" s="107" t="s">
        <v>2</v>
      </c>
      <c r="E196" s="107" t="s">
        <v>3</v>
      </c>
      <c r="F196" s="107" t="s">
        <v>4</v>
      </c>
      <c r="G196" s="107" t="s">
        <v>5</v>
      </c>
      <c r="H196" s="107" t="s">
        <v>6</v>
      </c>
      <c r="I196" s="107" t="s">
        <v>7</v>
      </c>
      <c r="J196" s="107" t="s">
        <v>8</v>
      </c>
      <c r="K196" s="107" t="s">
        <v>9</v>
      </c>
      <c r="L196" s="107" t="s">
        <v>10</v>
      </c>
      <c r="M196" s="107" t="s">
        <v>11</v>
      </c>
      <c r="N196" s="108" t="s">
        <v>12</v>
      </c>
    </row>
    <row r="197">
      <c r="A197" s="113" t="s">
        <v>118</v>
      </c>
      <c r="B197" s="57">
        <f>'2022'!C60</f>
        <v>10000</v>
      </c>
      <c r="C197" s="57">
        <f>'2022'!D60</f>
        <v>8000</v>
      </c>
      <c r="D197" s="57">
        <f>'2022'!E60</f>
        <v>2799</v>
      </c>
      <c r="E197" s="57" t="str">
        <f>'2022'!F60</f>
        <v/>
      </c>
      <c r="F197" s="57" t="str">
        <f>'2022'!G60</f>
        <v/>
      </c>
      <c r="G197" s="57" t="str">
        <f>'2022'!H60</f>
        <v/>
      </c>
      <c r="H197" s="57" t="str">
        <f>'2022'!I60</f>
        <v/>
      </c>
      <c r="I197" s="57" t="str">
        <f>'2022'!J60</f>
        <v/>
      </c>
      <c r="J197" s="57" t="str">
        <f>'2022'!K60</f>
        <v/>
      </c>
      <c r="K197" s="57" t="str">
        <f>'2022'!L60</f>
        <v/>
      </c>
      <c r="L197" s="57" t="str">
        <f>'2022'!M60</f>
        <v/>
      </c>
      <c r="M197" s="57" t="str">
        <f>'2022'!N60</f>
        <v/>
      </c>
      <c r="N197" s="82">
        <f t="shared" ref="N197:N198" si="7">SUM(B197:M197)</f>
        <v>20799</v>
      </c>
    </row>
    <row r="198">
      <c r="A198" s="113" t="s">
        <v>122</v>
      </c>
      <c r="B198" s="114" t="str">
        <f>'2022'!C62</f>
        <v/>
      </c>
      <c r="C198" s="114" t="str">
        <f>'2022'!D62</f>
        <v/>
      </c>
      <c r="D198" s="114">
        <f>'2022'!E62</f>
        <v>338</v>
      </c>
      <c r="E198" s="114" t="str">
        <f>'2022'!F62</f>
        <v/>
      </c>
      <c r="F198" s="114" t="str">
        <f>'2022'!G62</f>
        <v/>
      </c>
      <c r="G198" s="114" t="str">
        <f>'2022'!H62</f>
        <v/>
      </c>
      <c r="H198" s="114" t="str">
        <f>'2022'!I62</f>
        <v/>
      </c>
      <c r="I198" s="114" t="str">
        <f>'2022'!J62</f>
        <v/>
      </c>
      <c r="J198" s="114" t="str">
        <f>'2022'!K62</f>
        <v/>
      </c>
      <c r="K198" s="114" t="str">
        <f>'2022'!L62</f>
        <v/>
      </c>
      <c r="L198" s="114" t="str">
        <f>'2022'!M62</f>
        <v/>
      </c>
      <c r="M198" s="114" t="str">
        <f>'2022'!N62</f>
        <v/>
      </c>
      <c r="N198" s="82">
        <f t="shared" si="7"/>
        <v>338</v>
      </c>
    </row>
    <row r="200">
      <c r="A200" s="82"/>
      <c r="B200" s="107" t="s">
        <v>0</v>
      </c>
      <c r="C200" s="107" t="s">
        <v>1</v>
      </c>
      <c r="D200" s="107" t="s">
        <v>2</v>
      </c>
      <c r="E200" s="107" t="s">
        <v>3</v>
      </c>
      <c r="F200" s="107" t="s">
        <v>4</v>
      </c>
      <c r="G200" s="107" t="s">
        <v>5</v>
      </c>
      <c r="H200" s="107" t="s">
        <v>6</v>
      </c>
      <c r="I200" s="107" t="s">
        <v>7</v>
      </c>
      <c r="J200" s="107" t="s">
        <v>8</v>
      </c>
      <c r="K200" s="107" t="s">
        <v>9</v>
      </c>
      <c r="L200" s="107" t="s">
        <v>10</v>
      </c>
      <c r="M200" s="107" t="s">
        <v>11</v>
      </c>
      <c r="N200" s="108" t="s">
        <v>12</v>
      </c>
    </row>
    <row r="201">
      <c r="A201" s="113" t="s">
        <v>119</v>
      </c>
      <c r="B201" s="57">
        <f>'2022'!C69</f>
        <v>500</v>
      </c>
      <c r="C201" s="57">
        <f>'2022'!D69</f>
        <v>600</v>
      </c>
      <c r="D201" s="57">
        <f>'2022'!E69</f>
        <v>700</v>
      </c>
      <c r="E201" s="57" t="str">
        <f>'2022'!F69</f>
        <v/>
      </c>
      <c r="F201" s="57" t="str">
        <f>'2022'!G69</f>
        <v/>
      </c>
      <c r="G201" s="57" t="str">
        <f>'2022'!H69</f>
        <v/>
      </c>
      <c r="H201" s="57" t="str">
        <f>'2022'!I69</f>
        <v/>
      </c>
      <c r="I201" s="57" t="str">
        <f>'2022'!J69</f>
        <v/>
      </c>
      <c r="J201" s="57" t="str">
        <f>'2022'!K69</f>
        <v/>
      </c>
      <c r="K201" s="57" t="str">
        <f>'2022'!L69</f>
        <v/>
      </c>
      <c r="L201" s="57" t="str">
        <f>'2022'!M69</f>
        <v/>
      </c>
      <c r="M201" s="57" t="str">
        <f>'2022'!N69</f>
        <v/>
      </c>
      <c r="N201" s="82">
        <f t="shared" ref="N201:N202" si="8">SUM(B201:M201)</f>
        <v>1800</v>
      </c>
    </row>
    <row r="202">
      <c r="A202" s="113" t="s">
        <v>123</v>
      </c>
      <c r="B202" s="114">
        <f>'2022'!C71</f>
        <v>150</v>
      </c>
      <c r="C202" s="114">
        <f>'2022'!D71</f>
        <v>200</v>
      </c>
      <c r="D202" s="114">
        <f>'2022'!E71</f>
        <v>250</v>
      </c>
      <c r="E202" s="114" t="str">
        <f>'2022'!F71</f>
        <v/>
      </c>
      <c r="F202" s="114" t="str">
        <f>'2022'!G71</f>
        <v/>
      </c>
      <c r="G202" s="114" t="str">
        <f>'2022'!H71</f>
        <v/>
      </c>
      <c r="H202" s="114" t="str">
        <f>'2022'!I71</f>
        <v/>
      </c>
      <c r="I202" s="114" t="str">
        <f>'2022'!J71</f>
        <v/>
      </c>
      <c r="J202" s="114" t="str">
        <f>'2022'!K71</f>
        <v/>
      </c>
      <c r="K202" s="114" t="str">
        <f>'2022'!L71</f>
        <v/>
      </c>
      <c r="L202" s="114" t="str">
        <f>'2022'!M71</f>
        <v/>
      </c>
      <c r="M202" s="114" t="str">
        <f>'2022'!N71</f>
        <v/>
      </c>
      <c r="N202" s="82">
        <f t="shared" si="8"/>
        <v>600</v>
      </c>
    </row>
    <row r="224">
      <c r="A224" s="111" t="s">
        <v>124</v>
      </c>
    </row>
    <row r="226">
      <c r="A226" s="82"/>
      <c r="B226" s="107" t="s">
        <v>0</v>
      </c>
      <c r="C226" s="107" t="s">
        <v>1</v>
      </c>
      <c r="D226" s="107" t="s">
        <v>2</v>
      </c>
      <c r="E226" s="107" t="s">
        <v>3</v>
      </c>
      <c r="F226" s="107" t="s">
        <v>4</v>
      </c>
      <c r="G226" s="107" t="s">
        <v>5</v>
      </c>
      <c r="H226" s="107" t="s">
        <v>6</v>
      </c>
      <c r="I226" s="107" t="s">
        <v>7</v>
      </c>
      <c r="J226" s="107" t="s">
        <v>8</v>
      </c>
      <c r="K226" s="107" t="s">
        <v>9</v>
      </c>
      <c r="L226" s="107" t="s">
        <v>10</v>
      </c>
      <c r="M226" s="107" t="s">
        <v>11</v>
      </c>
      <c r="N226" s="115"/>
    </row>
    <row r="227">
      <c r="A227" s="63" t="s">
        <v>125</v>
      </c>
      <c r="B227" s="116">
        <f>'2022'!C86</f>
        <v>363</v>
      </c>
      <c r="C227" s="116">
        <f>'2022'!D86</f>
        <v>370</v>
      </c>
      <c r="D227" s="116" t="str">
        <f>'2022'!E86</f>
        <v/>
      </c>
      <c r="E227" s="116" t="str">
        <f>'2022'!F86</f>
        <v/>
      </c>
      <c r="F227" s="116" t="str">
        <f>'2022'!G86</f>
        <v/>
      </c>
      <c r="G227" s="116" t="str">
        <f>'2022'!H86</f>
        <v/>
      </c>
      <c r="H227" s="116" t="str">
        <f>'2022'!I86</f>
        <v/>
      </c>
      <c r="I227" s="116" t="str">
        <f>'2022'!J86</f>
        <v/>
      </c>
      <c r="J227" s="116" t="str">
        <f>'2022'!K86</f>
        <v/>
      </c>
      <c r="K227" s="116" t="str">
        <f>'2022'!L86</f>
        <v/>
      </c>
      <c r="L227" s="116" t="str">
        <f>'2022'!M86</f>
        <v/>
      </c>
      <c r="M227" s="116" t="str">
        <f>'2022'!N86</f>
        <v/>
      </c>
    </row>
    <row r="228">
      <c r="A228" s="63" t="s">
        <v>126</v>
      </c>
      <c r="B228" s="116">
        <f>'2022'!C87</f>
        <v>4</v>
      </c>
      <c r="C228" s="116">
        <f>'2022'!D87</f>
        <v>4</v>
      </c>
      <c r="D228" s="116" t="str">
        <f>'2022'!E87</f>
        <v/>
      </c>
      <c r="E228" s="116" t="str">
        <f>'2022'!F87</f>
        <v/>
      </c>
      <c r="F228" s="116" t="str">
        <f>'2022'!G87</f>
        <v/>
      </c>
      <c r="G228" s="116" t="str">
        <f>'2022'!H87</f>
        <v/>
      </c>
      <c r="H228" s="116" t="str">
        <f>'2022'!I87</f>
        <v/>
      </c>
      <c r="I228" s="116" t="str">
        <f>'2022'!J87</f>
        <v/>
      </c>
      <c r="J228" s="116" t="str">
        <f>'2022'!K87</f>
        <v/>
      </c>
      <c r="K228" s="116" t="str">
        <f>'2022'!L87</f>
        <v/>
      </c>
      <c r="L228" s="116" t="str">
        <f>'2022'!M87</f>
        <v/>
      </c>
      <c r="M228" s="116" t="str">
        <f>'2022'!N87</f>
        <v/>
      </c>
    </row>
    <row r="229">
      <c r="A229" s="1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>
      <c r="A230" s="63"/>
      <c r="B230" s="107" t="s">
        <v>0</v>
      </c>
      <c r="C230" s="107" t="s">
        <v>1</v>
      </c>
      <c r="D230" s="107" t="s">
        <v>2</v>
      </c>
      <c r="E230" s="107" t="s">
        <v>3</v>
      </c>
      <c r="F230" s="107" t="s">
        <v>4</v>
      </c>
      <c r="G230" s="107" t="s">
        <v>5</v>
      </c>
      <c r="H230" s="107" t="s">
        <v>6</v>
      </c>
      <c r="I230" s="107" t="s">
        <v>7</v>
      </c>
      <c r="J230" s="107" t="s">
        <v>8</v>
      </c>
      <c r="K230" s="107" t="s">
        <v>9</v>
      </c>
      <c r="L230" s="107" t="s">
        <v>10</v>
      </c>
      <c r="M230" s="107" t="s">
        <v>11</v>
      </c>
    </row>
    <row r="231">
      <c r="A231" s="63" t="s">
        <v>127</v>
      </c>
      <c r="B231" s="117">
        <f>'2022'!C88</f>
        <v>44</v>
      </c>
      <c r="C231" s="117">
        <f>'2022'!D88</f>
        <v>44</v>
      </c>
      <c r="D231" s="117" t="str">
        <f>'2022'!E88</f>
        <v/>
      </c>
      <c r="E231" s="117" t="str">
        <f>'2022'!F88</f>
        <v/>
      </c>
      <c r="F231" s="117" t="str">
        <f>'2022'!G88</f>
        <v/>
      </c>
      <c r="G231" s="117" t="str">
        <f>'2022'!H88</f>
        <v/>
      </c>
      <c r="H231" s="117" t="str">
        <f>'2022'!I88</f>
        <v/>
      </c>
      <c r="I231" s="117" t="str">
        <f>'2022'!J88</f>
        <v/>
      </c>
      <c r="J231" s="117" t="str">
        <f>'2022'!K88</f>
        <v/>
      </c>
      <c r="K231" s="117" t="str">
        <f>'2022'!L88</f>
        <v/>
      </c>
      <c r="L231" s="117" t="str">
        <f>'2022'!M88</f>
        <v/>
      </c>
      <c r="M231" s="117" t="str">
        <f>'2022'!N88</f>
        <v/>
      </c>
    </row>
    <row r="232">
      <c r="A232" s="63" t="s">
        <v>128</v>
      </c>
      <c r="B232" s="117">
        <f>'2022'!C89</f>
        <v>12</v>
      </c>
      <c r="C232" s="117">
        <f>'2022'!D89</f>
        <v>13</v>
      </c>
      <c r="D232" s="117" t="str">
        <f>'2022'!E89</f>
        <v/>
      </c>
      <c r="E232" s="117" t="str">
        <f>'2022'!F89</f>
        <v/>
      </c>
      <c r="F232" s="117" t="str">
        <f>'2022'!G89</f>
        <v/>
      </c>
      <c r="G232" s="117" t="str">
        <f>'2022'!H89</f>
        <v/>
      </c>
      <c r="H232" s="117" t="str">
        <f>'2022'!I89</f>
        <v/>
      </c>
      <c r="I232" s="117" t="str">
        <f>'2022'!J89</f>
        <v/>
      </c>
      <c r="J232" s="117" t="str">
        <f>'2022'!K89</f>
        <v/>
      </c>
      <c r="K232" s="117" t="str">
        <f>'2022'!L89</f>
        <v/>
      </c>
      <c r="L232" s="117" t="str">
        <f>'2022'!M89</f>
        <v/>
      </c>
      <c r="M232" s="117" t="str">
        <f>'2022'!N89</f>
        <v/>
      </c>
    </row>
    <row r="254">
      <c r="A254" s="111" t="s">
        <v>129</v>
      </c>
    </row>
    <row r="255">
      <c r="A255" s="115" t="s">
        <v>130</v>
      </c>
    </row>
    <row r="256">
      <c r="A256" s="82"/>
      <c r="B256" s="107" t="s">
        <v>0</v>
      </c>
      <c r="C256" s="107" t="s">
        <v>1</v>
      </c>
      <c r="D256" s="107" t="s">
        <v>2</v>
      </c>
      <c r="E256" s="107" t="s">
        <v>3</v>
      </c>
      <c r="F256" s="107" t="s">
        <v>4</v>
      </c>
      <c r="G256" s="107" t="s">
        <v>5</v>
      </c>
      <c r="H256" s="107" t="s">
        <v>6</v>
      </c>
      <c r="I256" s="107" t="s">
        <v>7</v>
      </c>
      <c r="J256" s="107" t="s">
        <v>8</v>
      </c>
      <c r="K256" s="107" t="s">
        <v>9</v>
      </c>
      <c r="L256" s="107" t="s">
        <v>10</v>
      </c>
      <c r="M256" s="107" t="s">
        <v>11</v>
      </c>
    </row>
    <row r="257">
      <c r="A257" s="63" t="s">
        <v>131</v>
      </c>
      <c r="B257" s="93">
        <f>'2022'!C98</f>
        <v>0.5</v>
      </c>
      <c r="C257" s="93" t="str">
        <f>'2022'!D98</f>
        <v>#DIV/0!</v>
      </c>
      <c r="D257" s="93" t="str">
        <f>'2022'!E98</f>
        <v>#DIV/0!</v>
      </c>
      <c r="E257" s="93" t="str">
        <f>'2022'!F98</f>
        <v>#DIV/0!</v>
      </c>
      <c r="F257" s="93" t="str">
        <f>'2022'!G98</f>
        <v>#DIV/0!</v>
      </c>
      <c r="G257" s="93" t="str">
        <f>'2022'!H98</f>
        <v>#DIV/0!</v>
      </c>
      <c r="H257" s="93" t="str">
        <f>'2022'!I98</f>
        <v>#DIV/0!</v>
      </c>
      <c r="I257" s="93" t="str">
        <f>'2022'!J98</f>
        <v>#DIV/0!</v>
      </c>
      <c r="J257" s="93" t="str">
        <f>'2022'!K98</f>
        <v>#DIV/0!</v>
      </c>
      <c r="K257" s="93" t="str">
        <f>'2022'!L98</f>
        <v>#DIV/0!</v>
      </c>
      <c r="L257" s="93" t="str">
        <f>'2022'!M98</f>
        <v>#DIV/0!</v>
      </c>
      <c r="M257" s="93" t="str">
        <f>'2022'!N98</f>
        <v>#DIV/0!</v>
      </c>
    </row>
    <row r="258">
      <c r="A258" s="63" t="s">
        <v>132</v>
      </c>
      <c r="B258" s="93">
        <f>'2022'!C103</f>
        <v>0.5</v>
      </c>
      <c r="C258" s="93" t="str">
        <f>'2022'!D103</f>
        <v>#DIV/0!</v>
      </c>
      <c r="D258" s="93" t="str">
        <f>'2022'!E103</f>
        <v>#DIV/0!</v>
      </c>
      <c r="E258" s="93" t="str">
        <f>'2022'!F103</f>
        <v>#DIV/0!</v>
      </c>
      <c r="F258" s="93" t="str">
        <f>'2022'!G103</f>
        <v>#DIV/0!</v>
      </c>
      <c r="G258" s="93" t="str">
        <f>'2022'!H103</f>
        <v>#DIV/0!</v>
      </c>
      <c r="H258" s="93" t="str">
        <f>'2022'!I103</f>
        <v>#DIV/0!</v>
      </c>
      <c r="I258" s="93" t="str">
        <f>'2022'!J103</f>
        <v>#DIV/0!</v>
      </c>
      <c r="J258" s="93" t="str">
        <f>'2022'!K103</f>
        <v>#DIV/0!</v>
      </c>
      <c r="K258" s="93" t="str">
        <f>'2022'!L103</f>
        <v>#DIV/0!</v>
      </c>
      <c r="L258" s="93" t="str">
        <f>'2022'!M103</f>
        <v>#DIV/0!</v>
      </c>
      <c r="M258" s="93" t="str">
        <f>'2022'!N103</f>
        <v>#DIV/0!</v>
      </c>
    </row>
    <row r="279">
      <c r="A279" s="115" t="s">
        <v>133</v>
      </c>
    </row>
    <row r="280">
      <c r="A280" s="82"/>
      <c r="B280" s="107" t="s">
        <v>0</v>
      </c>
      <c r="C280" s="107" t="s">
        <v>1</v>
      </c>
      <c r="D280" s="107" t="s">
        <v>2</v>
      </c>
      <c r="E280" s="107" t="s">
        <v>3</v>
      </c>
      <c r="F280" s="107" t="s">
        <v>4</v>
      </c>
      <c r="G280" s="107" t="s">
        <v>5</v>
      </c>
      <c r="H280" s="107" t="s">
        <v>6</v>
      </c>
      <c r="I280" s="107" t="s">
        <v>7</v>
      </c>
      <c r="J280" s="107" t="s">
        <v>8</v>
      </c>
      <c r="K280" s="107" t="s">
        <v>9</v>
      </c>
      <c r="L280" s="107" t="s">
        <v>10</v>
      </c>
      <c r="M280" s="107" t="s">
        <v>11</v>
      </c>
    </row>
    <row r="281">
      <c r="A281" s="63" t="s">
        <v>131</v>
      </c>
      <c r="B281" s="93">
        <f>'2022'!C109</f>
        <v>0.1666666667</v>
      </c>
      <c r="C281" s="93" t="str">
        <f>'2022'!D109</f>
        <v>#DIV/0!</v>
      </c>
      <c r="D281" s="93" t="str">
        <f>'2022'!E109</f>
        <v>#DIV/0!</v>
      </c>
      <c r="E281" s="93" t="str">
        <f>'2022'!F109</f>
        <v>#DIV/0!</v>
      </c>
      <c r="F281" s="93" t="str">
        <f>'2022'!G109</f>
        <v>#DIV/0!</v>
      </c>
      <c r="G281" s="93" t="str">
        <f>'2022'!H109</f>
        <v>#DIV/0!</v>
      </c>
      <c r="H281" s="93" t="str">
        <f>'2022'!I109</f>
        <v>#DIV/0!</v>
      </c>
      <c r="I281" s="93" t="str">
        <f>'2022'!J109</f>
        <v>#DIV/0!</v>
      </c>
      <c r="J281" s="93" t="str">
        <f>'2022'!K109</f>
        <v>#DIV/0!</v>
      </c>
      <c r="K281" s="93" t="str">
        <f>'2022'!L109</f>
        <v>#DIV/0!</v>
      </c>
      <c r="L281" s="93" t="str">
        <f>'2022'!M109</f>
        <v>#DIV/0!</v>
      </c>
      <c r="M281" s="93" t="str">
        <f>'2022'!N109</f>
        <v>#DIV/0!</v>
      </c>
    </row>
    <row r="282">
      <c r="A282" s="63" t="s">
        <v>132</v>
      </c>
      <c r="B282" s="93">
        <f>'2022'!C114</f>
        <v>0.3333333333</v>
      </c>
      <c r="C282" s="93" t="str">
        <f>'2022'!D114</f>
        <v>#DIV/0!</v>
      </c>
      <c r="D282" s="93" t="str">
        <f>'2022'!E114</f>
        <v>#DIV/0!</v>
      </c>
      <c r="E282" s="93" t="str">
        <f>'2022'!F114</f>
        <v>#DIV/0!</v>
      </c>
      <c r="F282" s="93" t="str">
        <f>'2022'!G114</f>
        <v>#DIV/0!</v>
      </c>
      <c r="G282" s="93" t="str">
        <f>'2022'!H114</f>
        <v>#DIV/0!</v>
      </c>
      <c r="H282" s="93" t="str">
        <f>'2022'!I114</f>
        <v>#DIV/0!</v>
      </c>
      <c r="I282" s="93" t="str">
        <f>'2022'!J114</f>
        <v>#DIV/0!</v>
      </c>
      <c r="J282" s="93" t="str">
        <f>'2022'!K114</f>
        <v>#DIV/0!</v>
      </c>
      <c r="K282" s="93" t="str">
        <f>'2022'!L114</f>
        <v>#DIV/0!</v>
      </c>
      <c r="L282" s="93" t="str">
        <f>'2022'!M114</f>
        <v>#DIV/0!</v>
      </c>
      <c r="M282" s="93" t="str">
        <f>'2022'!N114</f>
        <v>#DIV/0!</v>
      </c>
    </row>
  </sheetData>
  <mergeCells count="4">
    <mergeCell ref="A1:N1"/>
    <mergeCell ref="A97:N97"/>
    <mergeCell ref="A224:N224"/>
    <mergeCell ref="A254:N254"/>
  </mergeCells>
  <drawing r:id="rId1"/>
</worksheet>
</file>